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360" windowWidth="20490" windowHeight="7395"/>
  </bookViews>
  <sheets>
    <sheet name="NVO A" sheetId="8" r:id="rId1"/>
    <sheet name="NVO B" sheetId="3" r:id="rId2"/>
    <sheet name="NPO i JU A" sheetId="4" r:id="rId3"/>
    <sheet name="NPO i JU B" sheetId="5" r:id="rId4"/>
    <sheet name="MEDIJI A" sheetId="6" r:id="rId5"/>
    <sheet name="MEDIJI B" sheetId="7" r:id="rId6"/>
  </sheets>
  <calcPr calcId="145621"/>
</workbook>
</file>

<file path=xl/calcChain.xml><?xml version="1.0" encoding="utf-8"?>
<calcChain xmlns="http://schemas.openxmlformats.org/spreadsheetml/2006/main">
  <c r="H45" i="8" l="1"/>
  <c r="F27" i="6" l="1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G45" i="8"/>
  <c r="I44" i="8"/>
  <c r="I42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4" i="8"/>
  <c r="F45" i="8"/>
  <c r="I7" i="8" l="1"/>
  <c r="I45" i="8" l="1"/>
  <c r="I8" i="8" l="1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63" i="7" l="1"/>
  <c r="F63" i="7"/>
  <c r="I62" i="7"/>
  <c r="F62" i="7"/>
  <c r="I61" i="7"/>
  <c r="F61" i="7"/>
  <c r="I60" i="7"/>
  <c r="F60" i="7"/>
  <c r="I59" i="7"/>
  <c r="F59" i="7"/>
  <c r="I58" i="7"/>
  <c r="F58" i="7"/>
  <c r="I57" i="7"/>
  <c r="F57" i="7"/>
  <c r="I56" i="7"/>
  <c r="F56" i="7"/>
  <c r="I55" i="7"/>
  <c r="F55" i="7"/>
  <c r="I54" i="7"/>
  <c r="F54" i="7"/>
  <c r="I53" i="7"/>
  <c r="F53" i="7"/>
  <c r="I52" i="7"/>
  <c r="F52" i="7"/>
  <c r="I51" i="7"/>
  <c r="F51" i="7"/>
  <c r="I50" i="7"/>
  <c r="F50" i="7"/>
  <c r="I49" i="7"/>
  <c r="F49" i="7"/>
  <c r="I48" i="7"/>
  <c r="F48" i="7"/>
  <c r="I47" i="7"/>
  <c r="F47" i="7"/>
  <c r="I46" i="7"/>
  <c r="F46" i="7"/>
  <c r="I45" i="7"/>
  <c r="F45" i="7"/>
  <c r="I44" i="7"/>
  <c r="F44" i="7"/>
  <c r="I43" i="7"/>
  <c r="F43" i="7"/>
  <c r="I42" i="7"/>
  <c r="F42" i="7"/>
  <c r="I41" i="7"/>
  <c r="F41" i="7"/>
  <c r="I40" i="7"/>
  <c r="F40" i="7"/>
  <c r="I39" i="7"/>
  <c r="F39" i="7"/>
  <c r="I38" i="7"/>
  <c r="F38" i="7"/>
  <c r="I37" i="7"/>
  <c r="F37" i="7"/>
  <c r="I36" i="7"/>
  <c r="F36" i="7"/>
  <c r="I35" i="7"/>
  <c r="F35" i="7"/>
  <c r="I34" i="7"/>
  <c r="F34" i="7"/>
  <c r="I33" i="7"/>
  <c r="F33" i="7"/>
  <c r="I32" i="7"/>
  <c r="F32" i="7"/>
  <c r="I31" i="7"/>
  <c r="F31" i="7"/>
  <c r="I30" i="7"/>
  <c r="F30" i="7"/>
  <c r="I29" i="7"/>
  <c r="F29" i="7"/>
  <c r="I28" i="7"/>
  <c r="F28" i="7"/>
  <c r="I27" i="7"/>
  <c r="F27" i="7"/>
  <c r="I26" i="7"/>
  <c r="F26" i="7"/>
  <c r="I25" i="7"/>
  <c r="F25" i="7"/>
  <c r="I24" i="7"/>
  <c r="F24" i="7"/>
  <c r="I23" i="7"/>
  <c r="F23" i="7"/>
  <c r="I22" i="7"/>
  <c r="F22" i="7"/>
  <c r="I21" i="7"/>
  <c r="F21" i="7"/>
  <c r="I20" i="7"/>
  <c r="F20" i="7"/>
  <c r="I19" i="7"/>
  <c r="F19" i="7"/>
  <c r="I18" i="7"/>
  <c r="F18" i="7"/>
  <c r="I17" i="7"/>
  <c r="F17" i="7"/>
  <c r="I16" i="7"/>
  <c r="F16" i="7"/>
  <c r="I15" i="7"/>
  <c r="F15" i="7"/>
  <c r="I14" i="7"/>
  <c r="F14" i="7"/>
  <c r="I13" i="7"/>
  <c r="F13" i="7"/>
  <c r="I12" i="7"/>
  <c r="F12" i="7"/>
  <c r="I11" i="7"/>
  <c r="F11" i="7"/>
  <c r="I10" i="7"/>
  <c r="F10" i="7"/>
  <c r="I9" i="7"/>
  <c r="F9" i="7"/>
  <c r="I8" i="7"/>
  <c r="F8" i="7"/>
  <c r="I7" i="7"/>
  <c r="F7" i="7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63" i="5"/>
  <c r="F63" i="5"/>
  <c r="I62" i="5"/>
  <c r="F62" i="5"/>
  <c r="I61" i="5"/>
  <c r="F61" i="5"/>
  <c r="I60" i="5"/>
  <c r="F60" i="5"/>
  <c r="I59" i="5"/>
  <c r="F59" i="5"/>
  <c r="I58" i="5"/>
  <c r="F58" i="5"/>
</calcChain>
</file>

<file path=xl/sharedStrings.xml><?xml version="1.0" encoding="utf-8"?>
<sst xmlns="http://schemas.openxmlformats.org/spreadsheetml/2006/main" count="199" uniqueCount="105">
  <si>
    <t>Ukupno opredijeljeno:</t>
  </si>
  <si>
    <t>Naziv organizacije</t>
  </si>
  <si>
    <t>Naziv plana ili programa</t>
  </si>
  <si>
    <t>Prosječan broj bodova</t>
  </si>
  <si>
    <t>Traženi iznos sredstava (€)</t>
  </si>
  <si>
    <t>Odobreni iznos sredstava (€)</t>
  </si>
  <si>
    <t xml:space="preserve">Procenat odobrenih sredstava </t>
  </si>
  <si>
    <t>Planovi i programi, NVO, kategorija A</t>
  </si>
  <si>
    <t>Planovi i programi, NVO, kategorija B</t>
  </si>
  <si>
    <t>Planovi i programi, neprofitne organizacije i javne ustanove, kategorija A</t>
  </si>
  <si>
    <t>Planovi i programi, neprofitne organizacije i javne ustanove, kategorija B</t>
  </si>
  <si>
    <t>Planovi i programi, mediji, kategorija A</t>
  </si>
  <si>
    <t>Planovi i programi, mediji, kategorija B</t>
  </si>
  <si>
    <t>Oblast II Zadovoljavanje potreba lica sa invaliditetom</t>
  </si>
  <si>
    <t>Članovi Potkomisije: Mirjana Đurić, Igor Vučinoć, Slobodan Vuković</t>
  </si>
  <si>
    <t>Broj bodova - Mirjana Đurić</t>
  </si>
  <si>
    <t>Broj bodova -Mirjana Đurić</t>
  </si>
  <si>
    <t>Broj bodovaMirjana Đurić</t>
  </si>
  <si>
    <t>Broj bodova -Igor Vučinoć</t>
  </si>
  <si>
    <t>Broj bodova - Igor Vučinoć</t>
  </si>
  <si>
    <t>Broj bodova - Slobodan Vuković</t>
  </si>
  <si>
    <t>Broj bodova -  Slobodan Vuković</t>
  </si>
  <si>
    <t>Slobodno kretanje/obrazovanje osoba sa invaliditetom</t>
  </si>
  <si>
    <t>Gradski vešeraj</t>
  </si>
  <si>
    <t>Column1</t>
  </si>
  <si>
    <t>Column2</t>
  </si>
  <si>
    <t>Column3</t>
  </si>
  <si>
    <t>Column4</t>
  </si>
  <si>
    <t>o</t>
  </si>
  <si>
    <t>Skola za srednje i vise strucno obrazovanje Sergije Stanic</t>
  </si>
  <si>
    <t>Prilagodjavanje skolske zgrade osobama sa invaliditetom</t>
  </si>
  <si>
    <t>Centar za dnevni boravak djece sa smetnjama u razvoju i odraslih lica sa invaliditetom u Prijestonici Cetinje</t>
  </si>
  <si>
    <t>Podsticanje inkluzivne kulture jačanjem sistema podrške i društvene aktivacije djece sa smetnjama u razvoju i odraslih lica sa invaliditetom</t>
  </si>
  <si>
    <t>Skijaški klub osoba sa invaliditetom "Onogošt"</t>
  </si>
  <si>
    <t>Osobe sa invaliditetom na snijegu</t>
  </si>
  <si>
    <t>Paraolimpijski komitet Crne Gore</t>
  </si>
  <si>
    <t>Inkluzija kroz sport-Paraolimpijzam u osnovnim školama</t>
  </si>
  <si>
    <t>Atletski klub osoba sa invaliditetom Vihor Podgorica</t>
  </si>
  <si>
    <t>Fitnes za osobe sa invaliditetom</t>
  </si>
  <si>
    <t>Košarkaški klub osoba sa invaliditetom Paramont - Podgorica</t>
  </si>
  <si>
    <t>Sport inkluzija osoba sa invaliditetom</t>
  </si>
  <si>
    <t>Teniski klub Dadeks</t>
  </si>
  <si>
    <t>Socijalna integraciaj osoba sa invaliditetom kroz sport i rekreaciju</t>
  </si>
  <si>
    <t>Sportsko rekreativni klub Stage</t>
  </si>
  <si>
    <t>Dopunski rad sa djecom sa invaliditetima</t>
  </si>
  <si>
    <t>Košarkaški klub u kolicima Ibar Rožaje</t>
  </si>
  <si>
    <t>OSI zajedno u sportu</t>
  </si>
  <si>
    <t>JU Dnevni centar za djecu i omladinu sa smetnjama u razvoju LIPA</t>
  </si>
  <si>
    <t>Nabavka savremenih ortopedskih pomagala sportske opreme i didaktičkog materijala</t>
  </si>
  <si>
    <t>Stonoteniski klub osoba sa invaliditetom Luča</t>
  </si>
  <si>
    <t>Kvalitetnim pripremama do međunarodnih rezultata</t>
  </si>
  <si>
    <t xml:space="preserve">OŠ Vuk Karadžić </t>
  </si>
  <si>
    <t xml:space="preserve">Slobodno kretanje - obrazovanje osoba sa invaliditetom </t>
  </si>
  <si>
    <t xml:space="preserve">Regionalni biznis centar Berane </t>
  </si>
  <si>
    <t>Preduzetništvo za sve nas</t>
  </si>
  <si>
    <t>Osnovna škola 21 maj Rožaje</t>
  </si>
  <si>
    <t>OK Ibar</t>
  </si>
  <si>
    <t>Međunarodni turnir u sedećoj odbojci i organizovanje kampa za rehabilitaciju i socijalnu integraciju osoba sa invaliditetom</t>
  </si>
  <si>
    <t>Kulturni centar Nikola Đurković Kotor</t>
  </si>
  <si>
    <t>Nabavka pokretne platforme za obezbjeđivanje pristupa licima smanjene pokretljivosti</t>
  </si>
  <si>
    <t>OO Crvenog krsta Kolašin</t>
  </si>
  <si>
    <t>Kreativne radionice za djecu sa posebnim potrebama</t>
  </si>
  <si>
    <t>Centar za socijalni rad za opštine Nikšić, Plužine i Šavnik</t>
  </si>
  <si>
    <t>Stonoteniski klub osoba sa invaliditetom "Flip" Cetinje</t>
  </si>
  <si>
    <t>Ulazak u top 10 svjetske paraolimpijske rang liste - ITTF</t>
  </si>
  <si>
    <t>Dnevni centar za djecu i omladinu sa smetnjama i teškoćama u razvoju</t>
  </si>
  <si>
    <t>Nastavak servisa - unapređenje kvaliteta stručne podrške djeci i mladima sa smetnjama u razvoju</t>
  </si>
  <si>
    <t>Streljački klub Rožaje</t>
  </si>
  <si>
    <t>Streljaštvo u kolicima</t>
  </si>
  <si>
    <t>Fudbalski klub Breznica</t>
  </si>
  <si>
    <t>Podrska osobama sa smetnjama u razvoju, invaliditem i romske nacionalne manjine kroz fudbal</t>
  </si>
  <si>
    <t>BICENT</t>
  </si>
  <si>
    <t>Uloga medija u otklanjanju predrasuda prema licima sa invaliditetom- Prijateljska rijec</t>
  </si>
  <si>
    <t>Fudbalski klub Arena Podgorica</t>
  </si>
  <si>
    <t>Za zdraviji zivot osoba sa invaliditetom</t>
  </si>
  <si>
    <t>OŠ Donja Lovnica</t>
  </si>
  <si>
    <t xml:space="preserve">Slobodno kretanje/ obrazovanje osoba sa invaliditetom </t>
  </si>
  <si>
    <t>Zavod za socijalnu i dječju zaštitu</t>
  </si>
  <si>
    <t>Analiza rada dnevnih centara u Crnoj Gori-način organizacije, kapaciteti i stručna praksa</t>
  </si>
  <si>
    <t>Sportski objekti</t>
  </si>
  <si>
    <t>Bazeni pristupačni svima-nabavka mobilnog lifta (kolica) za invalide na Gradskim bazenima</t>
  </si>
  <si>
    <t xml:space="preserve">Smart Team </t>
  </si>
  <si>
    <t>Unaprjeđenje informisanja i mobilnost osoba sa invaliditetom</t>
  </si>
  <si>
    <t>SOTIR</t>
  </si>
  <si>
    <t xml:space="preserve">Za ljepši osmijeh - oralno zdravlje bez barijera </t>
  </si>
  <si>
    <t>Lider Mont Media</t>
  </si>
  <si>
    <t>Heroina sa Sinjavine - Ljubica Zeković</t>
  </si>
  <si>
    <t>Otvoreni medicinski klub Medicus</t>
  </si>
  <si>
    <t>Dišem, živim, pobjeđujem rak!</t>
  </si>
  <si>
    <t>Plivački klub OSI Talas Budva</t>
  </si>
  <si>
    <t>Rio 2016</t>
  </si>
  <si>
    <t>SRK Fly Fishing Budućnost Podgorica</t>
  </si>
  <si>
    <t>Fly fishing-sport za sve, bez ograničenja</t>
  </si>
  <si>
    <t>GEA MEDICAL</t>
  </si>
  <si>
    <t>Ginekološka ordinacija za žene sa invaliditetom</t>
  </si>
  <si>
    <t>Sportsko rekreativno drustvo slijepih Podgorica</t>
  </si>
  <si>
    <t>Sport i rekreacija osoba sa invaliditetom- model samostalnosti i postovanjarazlicitosti</t>
  </si>
  <si>
    <t>Dnevni centar za djecu i omladinu sa smetnjama u razvoju LIPA</t>
  </si>
  <si>
    <t xml:space="preserve">Angažovanje personalnih asistenata </t>
  </si>
  <si>
    <t>Fudbalski klub Dadex Podgorica</t>
  </si>
  <si>
    <t>Fudbalski kamp za socijalnu integraciju osoba sa invaliditetom</t>
  </si>
  <si>
    <t>/</t>
  </si>
  <si>
    <t>JU i neprofitne A</t>
  </si>
  <si>
    <t>SD Arena Podgorica</t>
  </si>
  <si>
    <t>Košarkaški kamp za socijalnu integraciju osoba sa invaliditetom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</si>
</sst>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;[Red]0.00"/>
    <numFmt numFmtId="165" formatCode="#,##0.00\ [$€-1];[Red]#,##0.00\ [$€-1]"/>
    <numFmt numFmtId="166" formatCode="#,##0.00;[Red]#,##0.00"/>
  </numFmts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Arial"/>
      <family val="2"/>
    </font>
    <font>
      <sz val="1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Arial"/>
      <family val="2"/>
    </font>
    <font>
      <sz val="11"/>
      <name val="Times New Roman"/>
    </font>
    <font>
      <sz val="1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wrapText="1"/>
    </xf>
    <xf numFmtId="0" fontId="0" fillId="0" borderId="0" xfId="0" applyAlignment="1">
      <alignment vertical="center" wrapText="1"/>
    </xf>
    <xf numFmtId="164" fontId="0" fillId="0" borderId="0" xfId="0" applyNumberFormat="1" applyAlignment="1"/>
    <xf numFmtId="164" fontId="0" fillId="0" borderId="0" xfId="0" applyNumberFormat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1" fillId="2" borderId="0" xfId="0" applyFont="1" applyFill="1" applyAlignment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0" xfId="0" applyFont="1"/>
    <xf numFmtId="165" fontId="5" fillId="0" borderId="0" xfId="0" applyNumberFormat="1" applyFont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0" fillId="3" borderId="0" xfId="0" applyNumberFormat="1" applyFill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4" borderId="0" xfId="0" applyFill="1"/>
    <xf numFmtId="0" fontId="2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vertical="center" wrapText="1"/>
    </xf>
    <xf numFmtId="165" fontId="11" fillId="0" borderId="0" xfId="0" applyNumberFormat="1" applyFont="1" applyBorder="1" applyAlignment="1">
      <alignment horizontal="right" vertical="center" wrapText="1"/>
    </xf>
    <xf numFmtId="165" fontId="11" fillId="0" borderId="0" xfId="0" applyNumberFormat="1" applyFont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horizontal="left" vertical="center" wrapText="1"/>
    </xf>
    <xf numFmtId="0" fontId="1" fillId="2" borderId="0" xfId="0" applyFont="1" applyFill="1" applyAlignment="1"/>
  </cellXfs>
  <cellStyles count="1">
    <cellStyle name="Normal" xfId="0" builtinId="0"/>
  </cellStyles>
  <dxfs count="81"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#,##0.00\ [$€-1];[Red]#,##0.00\ [$€-1]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#,##0.00\ [$€-1];[Red]#,##0.00\ [$€-1]"/>
      <alignment horizontal="righ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5" formatCode="#,##0.00\ [$€-1];[Red]#,##0.00\ [$€-1]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Table510" displayName="Table510" ref="A6:L47" totalsRowCount="1" headerRowDxfId="80" dataDxfId="79">
  <autoFilter ref="A6:L46"/>
  <tableColumns count="12">
    <tableColumn id="1" name="Naziv organizacije" dataDxfId="78" totalsRowDxfId="77"/>
    <tableColumn id="2" name="Naziv plana ili programa" dataDxfId="76" totalsRowDxfId="75"/>
    <tableColumn id="3" name="Broj bodova - Mirjana Đurić" dataDxfId="74"/>
    <tableColumn id="4" name="Broj bodova -Igor Vučinoć" dataDxfId="73" totalsRowDxfId="72"/>
    <tableColumn id="5" name="Broj bodova - Slobodan Vuković" dataDxfId="71" totalsRowDxfId="70"/>
    <tableColumn id="6" name="Prosječan broj bodova" dataDxfId="69" totalsRowDxfId="68">
      <calculatedColumnFormula>(Table510[[#This Row],[Broj bodova - Mirjana Đurić]]+Table510[[#This Row],[Broj bodova -Igor Vučinoć]])/2</calculatedColumnFormula>
    </tableColumn>
    <tableColumn id="7" name="Traženi iznos sredstava (€)" dataDxfId="67" totalsRowDxfId="66"/>
    <tableColumn id="8" name="Column4" dataDxfId="65" totalsRowDxfId="64"/>
    <tableColumn id="9" name="Procenat odobrenih sredstava " dataDxfId="63" totalsRowDxfId="62">
      <calculatedColumnFormula>Table510[[#This Row],[Column4]]/Table510[[#This Row],[Traženi iznos sredstava (€)]]*100</calculatedColumnFormula>
    </tableColumn>
    <tableColumn id="10" name="Column1" dataDxfId="61" totalsRowDxfId="60"/>
    <tableColumn id="11" name="Column2" dataDxfId="59" totalsRowDxfId="58"/>
    <tableColumn id="12" name="Column3" dataDxfId="5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7" name="Table5108" displayName="Table5108" ref="A6:I63" totalsRowShown="0" headerRowDxfId="56" dataDxfId="55">
  <autoFilter ref="A6:I63"/>
  <tableColumns count="9">
    <tableColumn id="1" name="Naziv organizacije" dataDxfId="54"/>
    <tableColumn id="2" name="Naziv plana ili programa" dataDxfId="53"/>
    <tableColumn id="3" name="Broj bodova -Mirjana Đurić" dataDxfId="52"/>
    <tableColumn id="4" name="Broj bodova -Igor Vučinoć" dataDxfId="51"/>
    <tableColumn id="5" name="Broj bodova -  Slobodan Vuković" dataDxfId="50"/>
    <tableColumn id="6" name="Prosječan broj bodova" dataDxfId="49"/>
    <tableColumn id="7" name="Traženi iznos sredstava (€)" dataDxfId="48"/>
    <tableColumn id="8" name="Odobreni iznos sredstava (€)" dataDxfId="47"/>
    <tableColumn id="9" name="Procenat odobrenih sredstava " dataDxfId="46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8" name="Table51089" displayName="Table51089" ref="A6:K63" totalsRowShown="0" headerRowDxfId="45" dataDxfId="44">
  <autoFilter ref="A6:K63"/>
  <tableColumns count="11">
    <tableColumn id="1" name="Naziv organizacije" dataDxfId="43"/>
    <tableColumn id="2" name="Naziv plana ili programa" dataDxfId="42"/>
    <tableColumn id="3" name="Broj bodovaMirjana Đurić" dataDxfId="41"/>
    <tableColumn id="4" name="Broj bodova - Igor Vučinoć" dataDxfId="40"/>
    <tableColumn id="5" name="Broj bodova -  Slobodan Vuković" dataDxfId="39"/>
    <tableColumn id="6" name="Prosječan broj bodova" dataDxfId="38"/>
    <tableColumn id="7" name="Traženi iznos sredstava (€)" dataDxfId="37"/>
    <tableColumn id="8" name="Odobreni iznos sredstava (€)" dataDxfId="36"/>
    <tableColumn id="9" name="Procenat odobrenih sredstava " dataDxfId="35"/>
    <tableColumn id="10" name="Column1" dataDxfId="34"/>
    <tableColumn id="11" name="Column2" dataDxfId="33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10" name="Table5108911" displayName="Table5108911" ref="A6:I63" totalsRowShown="0" headerRowDxfId="32" dataDxfId="31">
  <autoFilter ref="A6:I63"/>
  <tableColumns count="9">
    <tableColumn id="1" name="Naziv organizacije" dataDxfId="30"/>
    <tableColumn id="2" name="Naziv plana ili programa" dataDxfId="29"/>
    <tableColumn id="3" name="Broj bodova - Mirjana Đurić" dataDxfId="28"/>
    <tableColumn id="4" name="Broj bodova - Igor Vučinoć" dataDxfId="27"/>
    <tableColumn id="5" name="Broj bodova -  Slobodan Vuković" dataDxfId="26"/>
    <tableColumn id="6" name="Prosječan broj bodova" dataDxfId="25">
      <calculatedColumnFormula>(Table5108911[[#This Row],[Broj bodova - Mirjana Đurić]]+Table5108911[[#This Row],[Broj bodova - Igor Vučinoć]]+Table5108911[[#This Row],[Broj bodova -  Slobodan Vuković]])/3</calculatedColumnFormula>
    </tableColumn>
    <tableColumn id="7" name="Traženi iznos sredstava (€)" dataDxfId="24"/>
    <tableColumn id="8" name="Odobreni iznos sredstava (€)" dataDxfId="23"/>
    <tableColumn id="9" name="Procenat odobrenih sredstava " dataDxfId="22">
      <calculatedColumnFormula>Table5108911[[#This Row],[Odobreni iznos sredstava (€)]]/Table5108911[[#This Row],[Traženi iznos sredstava (€)]]*100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11" name="Table510891112" displayName="Table510891112" ref="A6:I62" totalsRowShown="0" headerRowDxfId="21" dataDxfId="20">
  <autoFilter ref="A6:I62"/>
  <tableColumns count="9">
    <tableColumn id="1" name="Naziv organizacije" dataDxfId="19"/>
    <tableColumn id="2" name="Naziv plana ili programa" dataDxfId="18"/>
    <tableColumn id="3" name="Broj bodova - Mirjana Đurić" dataDxfId="17"/>
    <tableColumn id="4" name="Broj bodova -Igor Vučinoć" dataDxfId="16"/>
    <tableColumn id="5" name="Broj bodova -  Slobodan Vuković" dataDxfId="15"/>
    <tableColumn id="6" name="Prosječan broj bodova" dataDxfId="14">
      <calculatedColumnFormula>(Table510891112[[#This Row],[Broj bodova - Mirjana Đurić]]+Table510891112[[#This Row],[Broj bodova -Igor Vučinoć]])/2</calculatedColumnFormula>
    </tableColumn>
    <tableColumn id="7" name="Traženi iznos sredstava (€)" dataDxfId="13"/>
    <tableColumn id="8" name="Odobreni iznos sredstava (€)" dataDxfId="12"/>
    <tableColumn id="9" name="Procenat odobrenih sredstava " dataDxfId="11">
      <calculatedColumnFormula>Table510891112[[#This Row],[Odobreni iznos sredstava (€)]]/Table510891112[[#This Row],[Traženi iznos sredstava (€)]]*100</calculatedColumnFormula>
    </tableColumn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12" name="Table51089111213" displayName="Table51089111213" ref="A6:I63" totalsRowShown="0" headerRowDxfId="10" dataDxfId="9">
  <autoFilter ref="A6:I63"/>
  <tableColumns count="9">
    <tableColumn id="1" name="Naziv organizacije" dataDxfId="8"/>
    <tableColumn id="2" name="Naziv plana ili programa" dataDxfId="7"/>
    <tableColumn id="3" name="Broj bodova -Mirjana Đurić" dataDxfId="6"/>
    <tableColumn id="4" name="Broj bodova - Igor Vučinoć" dataDxfId="5"/>
    <tableColumn id="5" name="Broj bodova -  Slobodan Vuković" dataDxfId="4"/>
    <tableColumn id="6" name="Prosječan broj bodova" dataDxfId="3">
      <calculatedColumnFormula>(Table51089111213[[#This Row],[Broj bodova -Mirjana Đurić]]+Table51089111213[[#This Row],[Broj bodova - Igor Vučinoć]]+Table51089111213[[#This Row],[Broj bodova -  Slobodan Vuković]])/3</calculatedColumnFormula>
    </tableColumn>
    <tableColumn id="7" name="Traženi iznos sredstava (€)" dataDxfId="2"/>
    <tableColumn id="8" name="Odobreni iznos sredstava (€)" dataDxfId="1"/>
    <tableColumn id="9" name="Procenat odobrenih sredstava " dataDxfId="0">
      <calculatedColumnFormula>Table51089111213[[#This Row],[Odobreni iznos sredstava (€)]]/Table51089111213[[#This Row],[Traženi iznos sredstava (€)]]*100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7"/>
  <sheetViews>
    <sheetView tabSelected="1" topLeftCell="A4" zoomScale="110" zoomScaleNormal="110" workbookViewId="0">
      <selection activeCell="A14" sqref="A14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2" ht="18.75">
      <c r="A1" s="49" t="s">
        <v>13</v>
      </c>
      <c r="B1" s="49"/>
      <c r="C1" s="49"/>
      <c r="D1" s="49"/>
      <c r="E1" s="49"/>
      <c r="F1" s="49"/>
      <c r="G1" s="49"/>
      <c r="H1" s="49"/>
      <c r="I1" s="49"/>
    </row>
    <row r="2" spans="1:12" ht="18.75">
      <c r="A2" s="8" t="s">
        <v>7</v>
      </c>
      <c r="B2" s="8" t="s">
        <v>102</v>
      </c>
      <c r="C2" s="8"/>
      <c r="D2" s="8"/>
      <c r="E2" s="8"/>
      <c r="F2" s="8"/>
      <c r="G2" s="8"/>
      <c r="H2" s="8"/>
      <c r="I2" s="8"/>
    </row>
    <row r="3" spans="1:12" ht="18.75">
      <c r="A3" s="49" t="s">
        <v>14</v>
      </c>
      <c r="B3" s="49"/>
      <c r="C3" s="49"/>
      <c r="D3" s="49"/>
      <c r="E3" s="49"/>
      <c r="F3" s="49"/>
      <c r="G3" s="49"/>
      <c r="H3" s="49"/>
      <c r="I3" s="49"/>
    </row>
    <row r="4" spans="1:12" ht="18.75">
      <c r="A4" s="49" t="s">
        <v>0</v>
      </c>
      <c r="B4" s="49"/>
      <c r="C4" s="49"/>
      <c r="D4" s="49"/>
      <c r="E4" s="49"/>
      <c r="F4" s="49"/>
      <c r="G4" s="49"/>
      <c r="H4" s="49"/>
      <c r="I4" s="49"/>
    </row>
    <row r="6" spans="1:12" ht="42" customHeight="1">
      <c r="A6" s="20" t="s">
        <v>1</v>
      </c>
      <c r="B6" s="1" t="s">
        <v>2</v>
      </c>
      <c r="C6" s="2" t="s">
        <v>15</v>
      </c>
      <c r="D6" s="2" t="s">
        <v>18</v>
      </c>
      <c r="E6" s="2" t="s">
        <v>20</v>
      </c>
      <c r="F6" s="1" t="s">
        <v>3</v>
      </c>
      <c r="G6" s="1" t="s">
        <v>4</v>
      </c>
      <c r="H6" t="s">
        <v>27</v>
      </c>
      <c r="I6" s="2" t="s">
        <v>6</v>
      </c>
      <c r="J6" s="1" t="s">
        <v>24</v>
      </c>
      <c r="K6" s="1" t="s">
        <v>25</v>
      </c>
      <c r="L6" s="1" t="s">
        <v>26</v>
      </c>
    </row>
    <row r="7" spans="1:12" ht="45">
      <c r="A7" s="23" t="s">
        <v>60</v>
      </c>
      <c r="B7" s="19" t="s">
        <v>61</v>
      </c>
      <c r="C7" s="27">
        <v>20</v>
      </c>
      <c r="D7" s="27">
        <v>20</v>
      </c>
      <c r="E7" s="27" t="s">
        <v>101</v>
      </c>
      <c r="F7" s="28">
        <f>(Table510[[#This Row],[Broj bodova - Mirjana Đurić]]+Table510[[#This Row],[Broj bodova -Igor Vučinoć]])/2</f>
        <v>20</v>
      </c>
      <c r="G7" s="29">
        <v>2940</v>
      </c>
      <c r="H7" s="30">
        <v>0</v>
      </c>
      <c r="I7" s="28">
        <f>Table510[[#This Row],[Column4]]/Table510[[#This Row],[Traženi iznos sredstava (€)]]*100</f>
        <v>0</v>
      </c>
      <c r="J7" s="16"/>
      <c r="K7" s="17"/>
      <c r="L7" s="4"/>
    </row>
    <row r="8" spans="1:12" ht="45">
      <c r="A8" s="23" t="s">
        <v>62</v>
      </c>
      <c r="B8" s="19" t="s">
        <v>23</v>
      </c>
      <c r="C8" s="27">
        <v>80</v>
      </c>
      <c r="D8" s="27">
        <v>81</v>
      </c>
      <c r="E8" s="27" t="s">
        <v>101</v>
      </c>
      <c r="F8" s="28">
        <f>(Table510[[#This Row],[Broj bodova - Mirjana Đurić]]+Table510[[#This Row],[Broj bodova -Igor Vučinoć]])/2</f>
        <v>80.5</v>
      </c>
      <c r="G8" s="29">
        <v>13625</v>
      </c>
      <c r="H8" s="30">
        <v>9700</v>
      </c>
      <c r="I8" s="28">
        <f>Table510[[#This Row],[Column4]]/Table510[[#This Row],[Traženi iznos sredstava (€)]]*100</f>
        <v>71.192660550458726</v>
      </c>
      <c r="J8" s="17"/>
      <c r="K8" s="17"/>
      <c r="L8" s="4"/>
    </row>
    <row r="9" spans="1:12" ht="45">
      <c r="A9" s="23" t="s">
        <v>63</v>
      </c>
      <c r="B9" s="19" t="s">
        <v>64</v>
      </c>
      <c r="C9" s="27">
        <v>81</v>
      </c>
      <c r="D9" s="27">
        <v>80</v>
      </c>
      <c r="E9" s="27" t="s">
        <v>101</v>
      </c>
      <c r="F9" s="28">
        <f>(Table510[[#This Row],[Broj bodova - Mirjana Đurić]]+Table510[[#This Row],[Broj bodova -Igor Vučinoć]])/2</f>
        <v>80.5</v>
      </c>
      <c r="G9" s="29">
        <v>9494</v>
      </c>
      <c r="H9" s="31">
        <v>6970</v>
      </c>
      <c r="I9" s="28">
        <f>Table510[[#This Row],[Column4]]/Table510[[#This Row],[Traženi iznos sredstava (€)]]*100</f>
        <v>73.414788287339377</v>
      </c>
      <c r="J9" s="17"/>
      <c r="K9" s="17"/>
      <c r="L9" s="4"/>
    </row>
    <row r="10" spans="1:12" ht="75">
      <c r="A10" s="23" t="s">
        <v>65</v>
      </c>
      <c r="B10" s="19" t="s">
        <v>66</v>
      </c>
      <c r="C10" s="27">
        <v>90</v>
      </c>
      <c r="D10" s="27">
        <v>89</v>
      </c>
      <c r="E10" s="27" t="s">
        <v>101</v>
      </c>
      <c r="F10" s="28">
        <f>(Table510[[#This Row],[Broj bodova - Mirjana Đurić]]+Table510[[#This Row],[Broj bodova -Igor Vučinoć]])/2</f>
        <v>89.5</v>
      </c>
      <c r="G10" s="29">
        <v>13325</v>
      </c>
      <c r="H10" s="30">
        <v>10705</v>
      </c>
      <c r="I10" s="28">
        <f>Table510[[#This Row],[Column4]]/Table510[[#This Row],[Traženi iznos sredstava (€)]]*100</f>
        <v>80.33771106941839</v>
      </c>
      <c r="J10" s="17"/>
      <c r="K10" s="17"/>
      <c r="L10" s="4"/>
    </row>
    <row r="11" spans="1:12">
      <c r="A11" s="23" t="s">
        <v>67</v>
      </c>
      <c r="B11" s="19" t="s">
        <v>68</v>
      </c>
      <c r="C11" s="27">
        <v>10</v>
      </c>
      <c r="D11" s="27">
        <v>10</v>
      </c>
      <c r="E11" s="27" t="s">
        <v>101</v>
      </c>
      <c r="F11" s="28">
        <f>(Table510[[#This Row],[Broj bodova - Mirjana Đurić]]+Table510[[#This Row],[Broj bodova -Igor Vučinoć]])/2</f>
        <v>10</v>
      </c>
      <c r="G11" s="29">
        <v>2284.46</v>
      </c>
      <c r="H11" s="31">
        <v>0</v>
      </c>
      <c r="I11" s="28">
        <f>Table510[[#This Row],[Column4]]/Table510[[#This Row],[Traženi iznos sredstava (€)]]*100</f>
        <v>0</v>
      </c>
      <c r="J11" s="17"/>
      <c r="K11" s="17"/>
      <c r="L11" s="4"/>
    </row>
    <row r="12" spans="1:12" ht="75">
      <c r="A12" s="24" t="s">
        <v>69</v>
      </c>
      <c r="B12" s="18" t="s">
        <v>70</v>
      </c>
      <c r="C12" s="27">
        <v>10</v>
      </c>
      <c r="D12" s="27">
        <v>10</v>
      </c>
      <c r="E12" s="27" t="s">
        <v>101</v>
      </c>
      <c r="F12" s="28">
        <f>(Table510[[#This Row],[Broj bodova - Mirjana Đurić]]+Table510[[#This Row],[Broj bodova -Igor Vučinoć]])/2</f>
        <v>10</v>
      </c>
      <c r="G12" s="29">
        <v>14640</v>
      </c>
      <c r="H12" s="30">
        <v>0</v>
      </c>
      <c r="I12" s="28">
        <f>Table510[[#This Row],[Column4]]/Table510[[#This Row],[Traženi iznos sredstava (€)]]*100</f>
        <v>0</v>
      </c>
      <c r="J12" s="17"/>
      <c r="K12" s="17"/>
      <c r="L12" s="4"/>
    </row>
    <row r="13" spans="1:12" ht="60">
      <c r="A13" s="23" t="s">
        <v>71</v>
      </c>
      <c r="B13" s="9" t="s">
        <v>72</v>
      </c>
      <c r="C13" s="27">
        <v>20</v>
      </c>
      <c r="D13" s="27">
        <v>20</v>
      </c>
      <c r="E13" s="27" t="s">
        <v>101</v>
      </c>
      <c r="F13" s="28">
        <f>(Table510[[#This Row],[Broj bodova - Mirjana Đurić]]+Table510[[#This Row],[Broj bodova -Igor Vučinoć]])/2</f>
        <v>20</v>
      </c>
      <c r="G13" s="32">
        <v>14140</v>
      </c>
      <c r="H13" s="30">
        <v>0</v>
      </c>
      <c r="I13" s="28">
        <f>Table510[[#This Row],[Column4]]/Table510[[#This Row],[Traženi iznos sredstava (€)]]*100</f>
        <v>0</v>
      </c>
      <c r="J13" s="17"/>
      <c r="K13" s="17"/>
      <c r="L13" s="4"/>
    </row>
    <row r="14" spans="1:12" ht="30">
      <c r="A14" s="23" t="s">
        <v>73</v>
      </c>
      <c r="B14" s="9" t="s">
        <v>74</v>
      </c>
      <c r="C14" s="27">
        <v>20</v>
      </c>
      <c r="D14" s="27">
        <v>20</v>
      </c>
      <c r="E14" s="27" t="s">
        <v>101</v>
      </c>
      <c r="F14" s="28">
        <f>(Table510[[#This Row],[Broj bodova - Mirjana Đurić]]+Table510[[#This Row],[Broj bodova -Igor Vučinoć]])/2</f>
        <v>20</v>
      </c>
      <c r="G14" s="32">
        <v>11400</v>
      </c>
      <c r="H14" s="30">
        <v>0</v>
      </c>
      <c r="I14" s="28">
        <f>Table510[[#This Row],[Column4]]/Table510[[#This Row],[Traženi iznos sredstava (€)]]*100</f>
        <v>0</v>
      </c>
      <c r="J14" s="17"/>
      <c r="K14" s="17"/>
      <c r="L14" s="4"/>
    </row>
    <row r="15" spans="1:12" ht="45">
      <c r="A15" s="23" t="s">
        <v>75</v>
      </c>
      <c r="B15" s="9" t="s">
        <v>76</v>
      </c>
      <c r="C15" s="27">
        <v>62</v>
      </c>
      <c r="D15" s="27">
        <v>60</v>
      </c>
      <c r="E15" s="27" t="s">
        <v>101</v>
      </c>
      <c r="F15" s="28">
        <f>(Table510[[#This Row],[Broj bodova - Mirjana Đurić]]+Table510[[#This Row],[Broj bodova -Igor Vučinoć]])/2</f>
        <v>61</v>
      </c>
      <c r="G15" s="32">
        <v>15000</v>
      </c>
      <c r="H15" s="30">
        <v>4779.46</v>
      </c>
      <c r="I15" s="28">
        <f>Table510[[#This Row],[Column4]]/Table510[[#This Row],[Traženi iznos sredstava (€)]]*100</f>
        <v>31.863066666666668</v>
      </c>
      <c r="J15" s="17"/>
      <c r="K15" s="17"/>
      <c r="L15" s="4"/>
    </row>
    <row r="16" spans="1:12" ht="60">
      <c r="A16" s="23" t="s">
        <v>77</v>
      </c>
      <c r="B16" s="9" t="s">
        <v>78</v>
      </c>
      <c r="C16" s="27">
        <v>80</v>
      </c>
      <c r="D16" s="27">
        <v>85</v>
      </c>
      <c r="E16" s="27" t="s">
        <v>101</v>
      </c>
      <c r="F16" s="28">
        <f>(Table510[[#This Row],[Broj bodova - Mirjana Đurić]]+Table510[[#This Row],[Broj bodova -Igor Vučinoć]])/2</f>
        <v>82.5</v>
      </c>
      <c r="G16" s="32">
        <v>7230</v>
      </c>
      <c r="H16" s="30">
        <v>5430</v>
      </c>
      <c r="I16" s="28">
        <f>Table510[[#This Row],[Column4]]/Table510[[#This Row],[Traženi iznos sredstava (€)]]*100</f>
        <v>75.103734439834028</v>
      </c>
      <c r="J16" s="17"/>
      <c r="K16" s="17"/>
      <c r="L16" s="4"/>
    </row>
    <row r="17" spans="1:12" ht="60">
      <c r="A17" s="23" t="s">
        <v>79</v>
      </c>
      <c r="B17" s="9" t="s">
        <v>80</v>
      </c>
      <c r="C17" s="27">
        <v>85</v>
      </c>
      <c r="D17" s="27">
        <v>80</v>
      </c>
      <c r="E17" s="27" t="s">
        <v>101</v>
      </c>
      <c r="F17" s="28">
        <f>(Table510[[#This Row],[Broj bodova - Mirjana Đurić]]+Table510[[#This Row],[Broj bodova -Igor Vučinoć]])/2</f>
        <v>82.5</v>
      </c>
      <c r="G17" s="32">
        <v>14170</v>
      </c>
      <c r="H17" s="30">
        <v>9970</v>
      </c>
      <c r="I17" s="28">
        <f>Table510[[#This Row],[Column4]]/Table510[[#This Row],[Traženi iznos sredstava (€)]]*100</f>
        <v>70.359915314043747</v>
      </c>
      <c r="J17" s="17"/>
      <c r="K17" s="17"/>
      <c r="L17" s="4"/>
    </row>
    <row r="18" spans="1:12" ht="45">
      <c r="A18" s="23" t="s">
        <v>81</v>
      </c>
      <c r="B18" s="9" t="s">
        <v>82</v>
      </c>
      <c r="C18" s="27">
        <v>20</v>
      </c>
      <c r="D18" s="27">
        <v>20</v>
      </c>
      <c r="E18" s="27" t="s">
        <v>101</v>
      </c>
      <c r="F18" s="28">
        <f>(Table510[[#This Row],[Broj bodova - Mirjana Đurić]]+Table510[[#This Row],[Broj bodova -Igor Vučinoć]])/2</f>
        <v>20</v>
      </c>
      <c r="G18" s="32">
        <v>14590</v>
      </c>
      <c r="H18" s="33">
        <v>0</v>
      </c>
      <c r="I18" s="28">
        <f>Table510[[#This Row],[Column4]]/Table510[[#This Row],[Traženi iznos sredstava (€)]]*100</f>
        <v>0</v>
      </c>
      <c r="J18" s="17"/>
      <c r="K18" s="17"/>
      <c r="L18" s="4"/>
    </row>
    <row r="19" spans="1:12" ht="30">
      <c r="A19" s="23" t="s">
        <v>83</v>
      </c>
      <c r="B19" s="9" t="s">
        <v>84</v>
      </c>
      <c r="C19" s="27">
        <v>20</v>
      </c>
      <c r="D19" s="27">
        <v>20</v>
      </c>
      <c r="E19" s="27" t="s">
        <v>101</v>
      </c>
      <c r="F19" s="28">
        <f>(Table510[[#This Row],[Broj bodova - Mirjana Đurić]]+Table510[[#This Row],[Broj bodova -Igor Vučinoć]])/2</f>
        <v>20</v>
      </c>
      <c r="G19" s="32">
        <v>14800</v>
      </c>
      <c r="H19" s="30">
        <v>0</v>
      </c>
      <c r="I19" s="28">
        <f>Table510[[#This Row],[Column4]]/Table510[[#This Row],[Traženi iznos sredstava (€)]]*100</f>
        <v>0</v>
      </c>
      <c r="J19" s="17"/>
      <c r="K19" s="17"/>
      <c r="L19" s="4"/>
    </row>
    <row r="20" spans="1:12" ht="30">
      <c r="A20" s="23" t="s">
        <v>85</v>
      </c>
      <c r="B20" s="9" t="s">
        <v>86</v>
      </c>
      <c r="C20" s="27">
        <v>10</v>
      </c>
      <c r="D20" s="27">
        <v>10</v>
      </c>
      <c r="E20" s="27" t="s">
        <v>101</v>
      </c>
      <c r="F20" s="28">
        <f>(Table510[[#This Row],[Broj bodova - Mirjana Đurić]]+Table510[[#This Row],[Broj bodova -Igor Vučinoć]])/2</f>
        <v>10</v>
      </c>
      <c r="G20" s="32">
        <v>7550</v>
      </c>
      <c r="H20" s="30">
        <v>0</v>
      </c>
      <c r="I20" s="28">
        <f>Table510[[#This Row],[Column4]]/Table510[[#This Row],[Traženi iznos sredstava (€)]]*100</f>
        <v>0</v>
      </c>
      <c r="J20" s="17"/>
      <c r="K20" s="17"/>
      <c r="L20" s="4"/>
    </row>
    <row r="21" spans="1:12" ht="30">
      <c r="A21" s="26" t="s">
        <v>87</v>
      </c>
      <c r="B21" s="9" t="s">
        <v>88</v>
      </c>
      <c r="C21" s="27">
        <v>20</v>
      </c>
      <c r="D21" s="27">
        <v>20</v>
      </c>
      <c r="E21" s="27" t="s">
        <v>101</v>
      </c>
      <c r="F21" s="28">
        <f>(Table510[[#This Row],[Broj bodova - Mirjana Đurić]]+Table510[[#This Row],[Broj bodova -Igor Vučinoć]])/2</f>
        <v>20</v>
      </c>
      <c r="G21" s="32">
        <v>6750</v>
      </c>
      <c r="H21" s="30">
        <v>0</v>
      </c>
      <c r="I21" s="28">
        <f>Table510[[#This Row],[Column4]]/Table510[[#This Row],[Traženi iznos sredstava (€)]]*100</f>
        <v>0</v>
      </c>
      <c r="J21" s="17"/>
      <c r="K21" s="17"/>
      <c r="L21" s="4"/>
    </row>
    <row r="22" spans="1:12" ht="30">
      <c r="A22" s="23" t="s">
        <v>89</v>
      </c>
      <c r="B22" s="9" t="s">
        <v>90</v>
      </c>
      <c r="C22" s="27">
        <v>100</v>
      </c>
      <c r="D22" s="27">
        <v>100</v>
      </c>
      <c r="E22" s="27" t="s">
        <v>101</v>
      </c>
      <c r="F22" s="28">
        <f>(Table510[[#This Row],[Broj bodova - Mirjana Đurić]]+Table510[[#This Row],[Broj bodova -Igor Vučinoć]])/2</f>
        <v>100</v>
      </c>
      <c r="G22" s="32">
        <v>3475</v>
      </c>
      <c r="H22" s="31">
        <v>3475</v>
      </c>
      <c r="I22" s="28">
        <f>Table510[[#This Row],[Column4]]/Table510[[#This Row],[Traženi iznos sredstava (€)]]*100</f>
        <v>100</v>
      </c>
      <c r="J22" s="17"/>
      <c r="K22" s="17"/>
      <c r="L22" s="4"/>
    </row>
    <row r="23" spans="1:12" ht="30">
      <c r="A23" s="25" t="s">
        <v>91</v>
      </c>
      <c r="B23" s="21" t="s">
        <v>92</v>
      </c>
      <c r="C23" s="27">
        <v>68</v>
      </c>
      <c r="D23" s="27">
        <v>72</v>
      </c>
      <c r="E23" s="27" t="s">
        <v>101</v>
      </c>
      <c r="F23" s="28">
        <f>(Table510[[#This Row],[Broj bodova - Mirjana Đurić]]+Table510[[#This Row],[Broj bodova -Igor Vučinoć]])/2</f>
        <v>70</v>
      </c>
      <c r="G23" s="32">
        <v>11865</v>
      </c>
      <c r="H23" s="34">
        <v>5000</v>
      </c>
      <c r="I23" s="28">
        <f>Table510[[#This Row],[Column4]]/Table510[[#This Row],[Traženi iznos sredstava (€)]]*100</f>
        <v>42.140750105351877</v>
      </c>
      <c r="J23" s="17"/>
      <c r="K23" s="17"/>
      <c r="L23" s="4"/>
    </row>
    <row r="24" spans="1:12" ht="30">
      <c r="A24" s="25" t="s">
        <v>93</v>
      </c>
      <c r="B24" s="21" t="s">
        <v>94</v>
      </c>
      <c r="C24" s="27">
        <v>20</v>
      </c>
      <c r="D24" s="27">
        <v>20</v>
      </c>
      <c r="E24" s="27" t="s">
        <v>101</v>
      </c>
      <c r="F24" s="28">
        <f>(Table510[[#This Row],[Broj bodova - Mirjana Đurić]]+Table510[[#This Row],[Broj bodova -Igor Vučinoć]])/2</f>
        <v>20</v>
      </c>
      <c r="G24" s="32">
        <v>12091</v>
      </c>
      <c r="H24" s="35">
        <v>0</v>
      </c>
      <c r="I24" s="28">
        <f>Table510[[#This Row],[Column4]]/Table510[[#This Row],[Traženi iznos sredstava (€)]]*100</f>
        <v>0</v>
      </c>
      <c r="J24" s="17"/>
      <c r="K24" s="17"/>
      <c r="L24" s="4"/>
    </row>
    <row r="25" spans="1:12" ht="60">
      <c r="A25" s="25" t="s">
        <v>95</v>
      </c>
      <c r="B25" s="21" t="s">
        <v>96</v>
      </c>
      <c r="C25" s="27">
        <v>60</v>
      </c>
      <c r="D25" s="27">
        <v>65</v>
      </c>
      <c r="E25" s="27" t="s">
        <v>101</v>
      </c>
      <c r="F25" s="28">
        <f>(Table510[[#This Row],[Broj bodova - Mirjana Đurić]]+Table510[[#This Row],[Broj bodova -Igor Vučinoć]])/2</f>
        <v>62.5</v>
      </c>
      <c r="G25" s="32">
        <v>14028</v>
      </c>
      <c r="H25" s="34">
        <v>5340</v>
      </c>
      <c r="I25" s="28">
        <f>Table510[[#This Row],[Column4]]/Table510[[#This Row],[Traženi iznos sredstava (€)]]*100</f>
        <v>38.066723695466209</v>
      </c>
      <c r="J25" s="17"/>
      <c r="K25" s="17"/>
      <c r="L25" s="4"/>
    </row>
    <row r="26" spans="1:12" ht="60">
      <c r="A26" s="25" t="s">
        <v>29</v>
      </c>
      <c r="B26" s="21" t="s">
        <v>30</v>
      </c>
      <c r="C26" s="27">
        <v>70</v>
      </c>
      <c r="D26" s="27">
        <v>72</v>
      </c>
      <c r="E26" s="27" t="s">
        <v>101</v>
      </c>
      <c r="F26" s="28">
        <f>(Table510[[#This Row],[Broj bodova - Mirjana Đurić]]+Table510[[#This Row],[Broj bodova -Igor Vučinoć]])/2</f>
        <v>71</v>
      </c>
      <c r="G26" s="32">
        <v>14950</v>
      </c>
      <c r="H26" s="34">
        <v>8500</v>
      </c>
      <c r="I26" s="28">
        <f>Table510[[#This Row],[Column4]]/Table510[[#This Row],[Traženi iznos sredstava (€)]]*100</f>
        <v>56.856187290969892</v>
      </c>
      <c r="J26" s="17"/>
      <c r="K26" s="17"/>
      <c r="L26" s="4"/>
    </row>
    <row r="27" spans="1:12" ht="105">
      <c r="A27" s="25" t="s">
        <v>31</v>
      </c>
      <c r="B27" s="21" t="s">
        <v>32</v>
      </c>
      <c r="C27" s="27">
        <v>75</v>
      </c>
      <c r="D27" s="27">
        <v>72</v>
      </c>
      <c r="E27" s="27" t="s">
        <v>101</v>
      </c>
      <c r="F27" s="28">
        <f>(Table510[[#This Row],[Broj bodova - Mirjana Đurić]]+Table510[[#This Row],[Broj bodova -Igor Vučinoć]])/2</f>
        <v>73.5</v>
      </c>
      <c r="G27" s="32">
        <v>13075</v>
      </c>
      <c r="H27" s="31">
        <v>7860</v>
      </c>
      <c r="I27" s="28">
        <f>Table510[[#This Row],[Column4]]/Table510[[#This Row],[Traženi iznos sredstava (€)]]*100</f>
        <v>60.114722753346086</v>
      </c>
      <c r="J27" s="17"/>
      <c r="K27" s="17"/>
      <c r="L27" s="4"/>
    </row>
    <row r="28" spans="1:12" ht="45">
      <c r="A28" s="25" t="s">
        <v>33</v>
      </c>
      <c r="B28" s="21" t="s">
        <v>34</v>
      </c>
      <c r="C28" s="27">
        <v>85</v>
      </c>
      <c r="D28" s="27">
        <v>85</v>
      </c>
      <c r="E28" s="27" t="s">
        <v>101</v>
      </c>
      <c r="F28" s="28">
        <f>(Table510[[#This Row],[Broj bodova - Mirjana Đurić]]+Table510[[#This Row],[Broj bodova -Igor Vučinoć]])/2</f>
        <v>85</v>
      </c>
      <c r="G28" s="32">
        <v>4700</v>
      </c>
      <c r="H28" s="34">
        <v>3700</v>
      </c>
      <c r="I28" s="28">
        <f>Table510[[#This Row],[Column4]]/Table510[[#This Row],[Traženi iznos sredstava (€)]]*100</f>
        <v>78.723404255319153</v>
      </c>
      <c r="J28" s="17"/>
      <c r="K28" s="17"/>
      <c r="L28" s="4"/>
    </row>
    <row r="29" spans="1:12" ht="45">
      <c r="A29" s="25" t="s">
        <v>35</v>
      </c>
      <c r="B29" s="21" t="s">
        <v>36</v>
      </c>
      <c r="C29" s="27">
        <v>100</v>
      </c>
      <c r="D29" s="27">
        <v>100</v>
      </c>
      <c r="E29" s="27" t="s">
        <v>101</v>
      </c>
      <c r="F29" s="28">
        <f>(Table510[[#This Row],[Broj bodova - Mirjana Đurić]]+Table510[[#This Row],[Broj bodova -Igor Vučinoć]])/2</f>
        <v>100</v>
      </c>
      <c r="G29" s="32">
        <v>9460</v>
      </c>
      <c r="H29" s="34">
        <v>9460</v>
      </c>
      <c r="I29" s="28">
        <f>Table510[[#This Row],[Column4]]/Table510[[#This Row],[Traženi iznos sredstava (€)]]*100</f>
        <v>100</v>
      </c>
      <c r="J29" s="17"/>
      <c r="K29" s="17"/>
      <c r="L29" s="4"/>
    </row>
    <row r="30" spans="1:12" ht="45">
      <c r="A30" s="25" t="s">
        <v>37</v>
      </c>
      <c r="B30" s="21" t="s">
        <v>38</v>
      </c>
      <c r="C30" s="27">
        <v>65</v>
      </c>
      <c r="D30" s="27">
        <v>68</v>
      </c>
      <c r="E30" s="27" t="s">
        <v>101</v>
      </c>
      <c r="F30" s="28">
        <f>(Table510[[#This Row],[Broj bodova - Mirjana Đurić]]+Table510[[#This Row],[Broj bodova -Igor Vučinoć]])/2</f>
        <v>66.5</v>
      </c>
      <c r="G30" s="32">
        <v>14075</v>
      </c>
      <c r="H30" s="31">
        <v>6800</v>
      </c>
      <c r="I30" s="28">
        <f>Table510[[#This Row],[Column4]]/Table510[[#This Row],[Traženi iznos sredstava (€)]]*100</f>
        <v>48.312611012433393</v>
      </c>
      <c r="J30" s="17"/>
      <c r="K30" s="17"/>
      <c r="L30" s="4"/>
    </row>
    <row r="31" spans="1:12" ht="60">
      <c r="A31" s="25" t="s">
        <v>39</v>
      </c>
      <c r="B31" s="21" t="s">
        <v>40</v>
      </c>
      <c r="C31" s="27">
        <v>70</v>
      </c>
      <c r="D31" s="27">
        <v>65</v>
      </c>
      <c r="E31" s="27" t="s">
        <v>101</v>
      </c>
      <c r="F31" s="28">
        <f>(Table510[[#This Row],[Broj bodova - Mirjana Đurić]]+Table510[[#This Row],[Broj bodova -Igor Vučinoć]])/2</f>
        <v>67.5</v>
      </c>
      <c r="G31" s="32">
        <v>14929</v>
      </c>
      <c r="H31" s="33">
        <v>6415</v>
      </c>
      <c r="I31" s="28">
        <f>Table510[[#This Row],[Column4]]/Table510[[#This Row],[Traženi iznos sredstava (€)]]*100</f>
        <v>42.970058275838973</v>
      </c>
      <c r="J31" s="17"/>
      <c r="K31" s="17"/>
      <c r="L31" s="4"/>
    </row>
    <row r="32" spans="1:12" ht="45">
      <c r="A32" s="25" t="s">
        <v>41</v>
      </c>
      <c r="B32" s="21" t="s">
        <v>42</v>
      </c>
      <c r="C32" s="27">
        <v>70</v>
      </c>
      <c r="D32" s="27">
        <v>700</v>
      </c>
      <c r="E32" s="27" t="s">
        <v>101</v>
      </c>
      <c r="F32" s="28">
        <f>(Table510[[#This Row],[Broj bodova - Mirjana Đurić]]+Table510[[#This Row],[Broj bodova -Igor Vučinoć]])/2</f>
        <v>385</v>
      </c>
      <c r="G32" s="32">
        <v>13400</v>
      </c>
      <c r="H32" s="34">
        <v>8000</v>
      </c>
      <c r="I32" s="28">
        <f>Table510[[#This Row],[Column4]]/Table510[[#This Row],[Traženi iznos sredstava (€)]]*100</f>
        <v>59.701492537313428</v>
      </c>
      <c r="J32" s="17"/>
      <c r="K32" s="17"/>
      <c r="L32" s="4"/>
    </row>
    <row r="33" spans="1:12" ht="30">
      <c r="A33" s="25" t="s">
        <v>43</v>
      </c>
      <c r="B33" s="21" t="s">
        <v>44</v>
      </c>
      <c r="C33" s="27">
        <v>10</v>
      </c>
      <c r="D33" s="27">
        <v>10</v>
      </c>
      <c r="E33" s="27" t="s">
        <v>101</v>
      </c>
      <c r="F33" s="28">
        <f>(Table510[[#This Row],[Broj bodova - Mirjana Đurić]]+Table510[[#This Row],[Broj bodova -Igor Vučinoć]])/2</f>
        <v>10</v>
      </c>
      <c r="G33" s="32">
        <v>5520</v>
      </c>
      <c r="H33" s="34">
        <v>0</v>
      </c>
      <c r="I33" s="28">
        <f>Table510[[#This Row],[Column4]]/Table510[[#This Row],[Traženi iznos sredstava (€)]]*100</f>
        <v>0</v>
      </c>
      <c r="J33" s="17"/>
      <c r="K33" s="17"/>
      <c r="L33" s="4"/>
    </row>
    <row r="34" spans="1:12" ht="30">
      <c r="A34" s="25" t="s">
        <v>45</v>
      </c>
      <c r="B34" s="21" t="s">
        <v>46</v>
      </c>
      <c r="C34" s="27">
        <v>100</v>
      </c>
      <c r="D34" s="27">
        <v>100</v>
      </c>
      <c r="E34" s="27" t="s">
        <v>101</v>
      </c>
      <c r="F34" s="28">
        <f>(Table510[[#This Row],[Broj bodova - Mirjana Đurić]]+Table510[[#This Row],[Broj bodova -Igor Vučinoć]])/2</f>
        <v>100</v>
      </c>
      <c r="G34" s="32">
        <v>6839</v>
      </c>
      <c r="H34" s="34">
        <v>6839</v>
      </c>
      <c r="I34" s="28">
        <f>Table510[[#This Row],[Column4]]/Table510[[#This Row],[Traženi iznos sredstava (€)]]*100</f>
        <v>100</v>
      </c>
      <c r="J34" s="17"/>
      <c r="K34" s="17"/>
      <c r="L34" s="4"/>
    </row>
    <row r="35" spans="1:12" ht="60">
      <c r="A35" s="25" t="s">
        <v>47</v>
      </c>
      <c r="B35" s="21" t="s">
        <v>48</v>
      </c>
      <c r="C35" s="27">
        <v>100</v>
      </c>
      <c r="D35" s="27">
        <v>100</v>
      </c>
      <c r="E35" s="27" t="s">
        <v>101</v>
      </c>
      <c r="F35" s="28">
        <f>(Table510[[#This Row],[Broj bodova - Mirjana Đurić]]+Table510[[#This Row],[Broj bodova -Igor Vučinoć]])/2</f>
        <v>100</v>
      </c>
      <c r="G35" s="32">
        <v>9570</v>
      </c>
      <c r="H35" s="34">
        <v>9570</v>
      </c>
      <c r="I35" s="28">
        <f>Table510[[#This Row],[Column4]]/Table510[[#This Row],[Traženi iznos sredstava (€)]]*100</f>
        <v>100</v>
      </c>
      <c r="J35" s="17"/>
      <c r="K35" s="17"/>
      <c r="L35" s="4"/>
    </row>
    <row r="36" spans="1:12" ht="45">
      <c r="A36" s="25" t="s">
        <v>49</v>
      </c>
      <c r="B36" s="21" t="s">
        <v>50</v>
      </c>
      <c r="C36" s="27">
        <v>65</v>
      </c>
      <c r="D36" s="27">
        <v>68</v>
      </c>
      <c r="E36" s="27" t="s">
        <v>101</v>
      </c>
      <c r="F36" s="28">
        <f>(Table510[[#This Row],[Broj bodova - Mirjana Đurić]]+Table510[[#This Row],[Broj bodova -Igor Vučinoć]])/2</f>
        <v>66.5</v>
      </c>
      <c r="G36" s="32">
        <v>12518.5</v>
      </c>
      <c r="H36" s="34">
        <v>7200</v>
      </c>
      <c r="I36" s="28">
        <f>Table510[[#This Row],[Column4]]/Table510[[#This Row],[Traženi iznos sredstava (€)]]*100</f>
        <v>57.514877980588729</v>
      </c>
      <c r="J36" s="17"/>
      <c r="K36" s="17"/>
      <c r="L36" s="4"/>
    </row>
    <row r="37" spans="1:12" ht="45">
      <c r="A37" s="25" t="s">
        <v>51</v>
      </c>
      <c r="B37" s="21" t="s">
        <v>52</v>
      </c>
      <c r="C37" s="27">
        <v>70</v>
      </c>
      <c r="D37" s="27">
        <v>68</v>
      </c>
      <c r="E37" s="27" t="s">
        <v>101</v>
      </c>
      <c r="F37" s="28">
        <f>(Table510[[#This Row],[Broj bodova - Mirjana Đurić]]+Table510[[#This Row],[Broj bodova -Igor Vučinoć]])/2</f>
        <v>69</v>
      </c>
      <c r="G37" s="32">
        <v>14950</v>
      </c>
      <c r="H37" s="34">
        <v>8500</v>
      </c>
      <c r="I37" s="28">
        <f>Table510[[#This Row],[Column4]]/Table510[[#This Row],[Traženi iznos sredstava (€)]]*100</f>
        <v>56.856187290969892</v>
      </c>
      <c r="J37" s="17"/>
      <c r="K37" s="17"/>
      <c r="L37" s="4"/>
    </row>
    <row r="38" spans="1:12" ht="30">
      <c r="A38" s="25" t="s">
        <v>53</v>
      </c>
      <c r="B38" s="21" t="s">
        <v>54</v>
      </c>
      <c r="C38" s="27">
        <v>10</v>
      </c>
      <c r="D38" s="27">
        <v>20</v>
      </c>
      <c r="E38" s="27" t="s">
        <v>101</v>
      </c>
      <c r="F38" s="28">
        <f>(Table510[[#This Row],[Broj bodova - Mirjana Đurić]]+Table510[[#This Row],[Broj bodova -Igor Vučinoć]])/2</f>
        <v>15</v>
      </c>
      <c r="G38" s="32">
        <v>5390</v>
      </c>
      <c r="H38" s="34">
        <v>0</v>
      </c>
      <c r="I38" s="28">
        <f>Table510[[#This Row],[Column4]]/Table510[[#This Row],[Traženi iznos sredstava (€)]]*100</f>
        <v>0</v>
      </c>
      <c r="J38" s="17"/>
      <c r="K38" s="17"/>
      <c r="L38" s="4"/>
    </row>
    <row r="39" spans="1:12" ht="45">
      <c r="A39" s="25" t="s">
        <v>55</v>
      </c>
      <c r="B39" s="21" t="s">
        <v>22</v>
      </c>
      <c r="C39" s="27">
        <v>70</v>
      </c>
      <c r="D39" s="27">
        <v>72</v>
      </c>
      <c r="E39" s="27" t="s">
        <v>101</v>
      </c>
      <c r="F39" s="28">
        <f>(Table510[[#This Row],[Broj bodova - Mirjana Đurić]]+Table510[[#This Row],[Broj bodova -Igor Vučinoć]])/2</f>
        <v>71</v>
      </c>
      <c r="G39" s="32">
        <v>14950</v>
      </c>
      <c r="H39" s="34">
        <v>8500</v>
      </c>
      <c r="I39" s="28">
        <f>Table510[[#This Row],[Column4]]/Table510[[#This Row],[Traženi iznos sredstava (€)]]*100</f>
        <v>56.856187290969892</v>
      </c>
      <c r="J39" s="17"/>
      <c r="K39" s="17"/>
      <c r="L39" s="4"/>
    </row>
    <row r="40" spans="1:12" ht="90">
      <c r="A40" s="23" t="s">
        <v>56</v>
      </c>
      <c r="B40" s="21" t="s">
        <v>57</v>
      </c>
      <c r="C40" s="27">
        <v>10</v>
      </c>
      <c r="D40" s="27">
        <v>20</v>
      </c>
      <c r="E40" s="27" t="s">
        <v>101</v>
      </c>
      <c r="F40" s="28">
        <f>(Table510[[#This Row],[Broj bodova - Mirjana Đurić]]+Table510[[#This Row],[Broj bodova -Igor Vučinoć]])/2</f>
        <v>15</v>
      </c>
      <c r="G40" s="32">
        <v>5780</v>
      </c>
      <c r="H40" s="34">
        <v>0</v>
      </c>
      <c r="I40" s="28">
        <f>Table510[[#This Row],[Column4]]/Table510[[#This Row],[Traženi iznos sredstava (€)]]*100</f>
        <v>0</v>
      </c>
      <c r="J40" s="17"/>
      <c r="K40" s="17"/>
      <c r="L40" s="4"/>
    </row>
    <row r="41" spans="1:12" ht="75">
      <c r="A41" s="25" t="s">
        <v>58</v>
      </c>
      <c r="B41" s="21" t="s">
        <v>59</v>
      </c>
      <c r="C41" s="27">
        <v>30</v>
      </c>
      <c r="D41" s="27">
        <v>30</v>
      </c>
      <c r="E41" s="27" t="s">
        <v>101</v>
      </c>
      <c r="F41" s="28">
        <f>(Table510[[#This Row],[Broj bodova - Mirjana Đurić]]+Table510[[#This Row],[Broj bodova -Igor Vučinoć]])/2</f>
        <v>30</v>
      </c>
      <c r="G41" s="32">
        <v>12500</v>
      </c>
      <c r="H41" s="34">
        <v>0</v>
      </c>
      <c r="I41" s="28">
        <f>Table510[[#This Row],[Column4]]/Table510[[#This Row],[Traženi iznos sredstava (€)]]*100</f>
        <v>0</v>
      </c>
      <c r="J41" s="17"/>
      <c r="K41" s="17"/>
      <c r="L41" s="4"/>
    </row>
    <row r="42" spans="1:12" ht="60">
      <c r="A42" s="23" t="s">
        <v>97</v>
      </c>
      <c r="B42" s="9" t="s">
        <v>98</v>
      </c>
      <c r="C42" s="27">
        <v>20</v>
      </c>
      <c r="D42" s="27">
        <v>20</v>
      </c>
      <c r="E42" s="27" t="s">
        <v>101</v>
      </c>
      <c r="F42" s="28">
        <f>(Table510[[#This Row],[Broj bodova - Mirjana Đurić]]+Table510[[#This Row],[Broj bodova -Igor Vučinoć]])/2</f>
        <v>20</v>
      </c>
      <c r="G42" s="32">
        <v>7800</v>
      </c>
      <c r="H42" s="34">
        <v>0</v>
      </c>
      <c r="I42" s="28">
        <f>Table510[[#This Row],[Column4]]/Table510[[#This Row],[Traženi iznos sredstava (€)]]*100</f>
        <v>0</v>
      </c>
      <c r="J42" s="17"/>
      <c r="K42" s="17"/>
      <c r="L42" s="4"/>
    </row>
    <row r="43" spans="1:12" ht="45">
      <c r="A43" s="48" t="s">
        <v>103</v>
      </c>
      <c r="B43" s="41" t="s">
        <v>104</v>
      </c>
      <c r="C43" s="27">
        <v>20</v>
      </c>
      <c r="D43" s="27">
        <v>20</v>
      </c>
      <c r="E43" s="27" t="s">
        <v>101</v>
      </c>
      <c r="F43" s="28">
        <v>20</v>
      </c>
      <c r="G43" s="32">
        <v>13400</v>
      </c>
      <c r="H43" s="34">
        <v>0</v>
      </c>
      <c r="I43" s="28">
        <v>0</v>
      </c>
      <c r="J43" s="17"/>
      <c r="K43" s="17"/>
      <c r="L43" s="4"/>
    </row>
    <row r="44" spans="1:12" ht="45">
      <c r="A44" s="25" t="s">
        <v>99</v>
      </c>
      <c r="B44" s="21" t="s">
        <v>100</v>
      </c>
      <c r="C44" s="27">
        <v>10</v>
      </c>
      <c r="D44" s="27">
        <v>10</v>
      </c>
      <c r="E44" s="27" t="s">
        <v>101</v>
      </c>
      <c r="F44" s="28">
        <f>(Table510[[#This Row],[Broj bodova - Mirjana Đurić]]+Table510[[#This Row],[Broj bodova -Igor Vučinoć]])/2</f>
        <v>10</v>
      </c>
      <c r="G44" s="32">
        <v>13250</v>
      </c>
      <c r="H44" s="34">
        <v>0</v>
      </c>
      <c r="I44" s="28">
        <f>Table510[[#This Row],[Column4]]/Table510[[#This Row],[Traženi iznos sredstava (€)]]*100</f>
        <v>0</v>
      </c>
      <c r="J44" s="17"/>
      <c r="K44" s="17"/>
      <c r="L44" s="4"/>
    </row>
    <row r="45" spans="1:12">
      <c r="A45" s="22"/>
      <c r="C45" s="36"/>
      <c r="D45" s="36"/>
      <c r="E45" s="36"/>
      <c r="F45" s="37">
        <f>(Table510[[#This Row],[Broj bodova - Mirjana Đurić]]+Table510[[#This Row],[Broj bodova -Igor Vučinoć]])/2</f>
        <v>0</v>
      </c>
      <c r="G45" s="38">
        <f>SUM(G7:G44)</f>
        <v>410453.95999999996</v>
      </c>
      <c r="H45" s="36">
        <f>SUM(H7:H44)</f>
        <v>152713.46</v>
      </c>
      <c r="I45" s="37">
        <f>Table510[[#This Row],[Column4]]/Table510[[#This Row],[Traženi iznos sredstava (€)]]*100</f>
        <v>37.205990167569588</v>
      </c>
    </row>
    <row r="46" spans="1:12">
      <c r="A46" s="22"/>
      <c r="C46" s="36"/>
      <c r="D46" s="36"/>
      <c r="E46" s="36"/>
      <c r="F46" s="37"/>
      <c r="G46" s="36"/>
      <c r="H46" s="36"/>
      <c r="I46" s="37"/>
    </row>
    <row r="47" spans="1:12">
      <c r="A47" s="42"/>
      <c r="B47" s="42"/>
      <c r="D47" s="43"/>
      <c r="E47" s="43"/>
      <c r="F47" s="44"/>
      <c r="G47" s="45"/>
      <c r="H47" s="46"/>
      <c r="I47" s="44"/>
      <c r="J47" s="47"/>
      <c r="K47" s="47"/>
    </row>
    <row r="77" spans="14:14">
      <c r="N77" t="s">
        <v>28</v>
      </c>
    </row>
    <row r="107" spans="16:16">
      <c r="P107" s="13"/>
    </row>
  </sheetData>
  <mergeCells count="3">
    <mergeCell ref="A1:I1"/>
    <mergeCell ref="A3:I3"/>
    <mergeCell ref="A4:I4"/>
  </mergeCells>
  <pageMargins left="0.7" right="0.7" top="0.75" bottom="0.75" header="0.3" footer="0.3"/>
  <pageSetup scale="45" fitToHeight="7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="80" zoomScaleNormal="80" workbookViewId="0">
      <selection activeCell="A7" sqref="A7:N63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>
      <c r="A1" s="49" t="s">
        <v>13</v>
      </c>
      <c r="B1" s="49"/>
      <c r="C1" s="49"/>
      <c r="D1" s="49"/>
      <c r="E1" s="49"/>
      <c r="F1" s="49"/>
      <c r="G1" s="49"/>
      <c r="H1" s="49"/>
      <c r="I1" s="49"/>
    </row>
    <row r="2" spans="1:10" ht="18.75">
      <c r="A2" s="8" t="s">
        <v>8</v>
      </c>
      <c r="B2" s="8"/>
      <c r="C2" s="8"/>
      <c r="D2" s="8"/>
      <c r="E2" s="8"/>
      <c r="F2" s="8"/>
      <c r="G2" s="8"/>
      <c r="H2" s="8"/>
      <c r="I2" s="8"/>
    </row>
    <row r="3" spans="1:10" ht="18.75">
      <c r="A3" s="49" t="s">
        <v>14</v>
      </c>
      <c r="B3" s="49"/>
      <c r="C3" s="49"/>
      <c r="D3" s="49"/>
      <c r="E3" s="49"/>
      <c r="F3" s="49"/>
      <c r="G3" s="49"/>
      <c r="H3" s="49"/>
      <c r="I3" s="49"/>
    </row>
    <row r="4" spans="1:10" ht="18.75">
      <c r="A4" s="49" t="s">
        <v>0</v>
      </c>
      <c r="B4" s="49"/>
      <c r="C4" s="49"/>
      <c r="D4" s="49"/>
      <c r="E4" s="49"/>
      <c r="F4" s="49"/>
      <c r="G4" s="49"/>
      <c r="H4" s="49"/>
      <c r="I4" s="49"/>
    </row>
    <row r="6" spans="1:10" ht="42" customHeight="1">
      <c r="A6" s="1" t="s">
        <v>1</v>
      </c>
      <c r="B6" s="1" t="s">
        <v>2</v>
      </c>
      <c r="C6" s="2" t="s">
        <v>16</v>
      </c>
      <c r="D6" s="2" t="s">
        <v>18</v>
      </c>
      <c r="E6" s="2" t="s">
        <v>21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>
      <c r="A7" s="9"/>
      <c r="B7" s="9"/>
      <c r="C7" s="5"/>
      <c r="D7" s="5"/>
      <c r="E7" s="5"/>
      <c r="F7" s="6"/>
      <c r="G7" s="11"/>
      <c r="H7" s="7"/>
      <c r="I7" s="6"/>
      <c r="J7" s="3"/>
    </row>
    <row r="8" spans="1:10">
      <c r="A8" s="9"/>
      <c r="B8" s="9"/>
      <c r="C8" s="5"/>
      <c r="D8" s="5"/>
      <c r="E8" s="5"/>
      <c r="F8" s="6"/>
      <c r="G8" s="11"/>
      <c r="H8" s="7"/>
      <c r="I8" s="6"/>
    </row>
    <row r="9" spans="1:10">
      <c r="A9" s="9"/>
      <c r="B9" s="9"/>
      <c r="C9" s="5"/>
      <c r="D9" s="5"/>
      <c r="E9" s="5"/>
      <c r="F9" s="6"/>
      <c r="G9" s="11"/>
      <c r="H9" s="7"/>
      <c r="I9" s="6"/>
    </row>
    <row r="10" spans="1:10">
      <c r="A10" s="9"/>
      <c r="B10" s="9"/>
      <c r="C10" s="5"/>
      <c r="D10" s="5"/>
      <c r="E10" s="5"/>
      <c r="F10" s="6"/>
      <c r="G10" s="11"/>
      <c r="H10" s="7"/>
      <c r="I10" s="6"/>
    </row>
    <row r="11" spans="1:10">
      <c r="A11" s="9"/>
      <c r="B11" s="9"/>
      <c r="C11" s="5"/>
      <c r="D11" s="5"/>
      <c r="E11" s="5"/>
      <c r="F11" s="6"/>
      <c r="G11" s="11"/>
      <c r="H11" s="7"/>
      <c r="I11" s="6"/>
    </row>
    <row r="12" spans="1:10">
      <c r="A12" s="9"/>
      <c r="B12" s="9"/>
      <c r="C12" s="5"/>
      <c r="D12" s="5"/>
      <c r="E12" s="5"/>
      <c r="F12" s="6"/>
      <c r="G12" s="11"/>
      <c r="H12" s="7"/>
      <c r="I12" s="6"/>
    </row>
    <row r="13" spans="1:10">
      <c r="A13" s="9"/>
      <c r="B13" s="9"/>
      <c r="C13" s="5"/>
      <c r="D13" s="5"/>
      <c r="E13" s="5"/>
      <c r="F13" s="6"/>
      <c r="G13" s="11"/>
      <c r="H13" s="7"/>
      <c r="I13" s="6"/>
    </row>
    <row r="14" spans="1:10">
      <c r="A14" s="9"/>
      <c r="B14" s="9"/>
      <c r="C14" s="5"/>
      <c r="D14" s="5"/>
      <c r="E14" s="5"/>
      <c r="F14" s="6"/>
      <c r="G14" s="11"/>
      <c r="H14" s="7"/>
      <c r="I14" s="6"/>
    </row>
    <row r="15" spans="1:10">
      <c r="A15" s="9"/>
      <c r="B15" s="9"/>
      <c r="C15" s="5"/>
      <c r="D15" s="5"/>
      <c r="E15" s="5"/>
      <c r="F15" s="6"/>
      <c r="G15" s="11"/>
      <c r="H15" s="7"/>
      <c r="I15" s="6"/>
    </row>
    <row r="16" spans="1:10">
      <c r="A16" s="9"/>
      <c r="B16" s="9"/>
      <c r="C16" s="5"/>
      <c r="D16" s="5"/>
      <c r="E16" s="5"/>
      <c r="F16" s="6"/>
      <c r="G16" s="11"/>
      <c r="H16" s="7"/>
      <c r="I16" s="6"/>
    </row>
    <row r="17" spans="1:9">
      <c r="A17" s="9"/>
      <c r="B17" s="9"/>
      <c r="C17" s="5"/>
      <c r="D17" s="5"/>
      <c r="E17" s="5"/>
      <c r="F17" s="6"/>
      <c r="G17" s="11"/>
      <c r="H17" s="7"/>
      <c r="I17" s="6"/>
    </row>
    <row r="18" spans="1:9">
      <c r="A18" s="9"/>
      <c r="B18" s="9"/>
      <c r="C18" s="5"/>
      <c r="D18" s="5"/>
      <c r="E18" s="5"/>
      <c r="F18" s="6"/>
      <c r="G18" s="11"/>
      <c r="H18" s="7"/>
      <c r="I18" s="6"/>
    </row>
    <row r="19" spans="1:9">
      <c r="A19" s="9"/>
      <c r="B19" s="9"/>
      <c r="C19" s="5"/>
      <c r="D19" s="5"/>
      <c r="E19" s="5"/>
      <c r="F19" s="6"/>
      <c r="G19" s="11"/>
      <c r="H19" s="7"/>
      <c r="I19" s="6"/>
    </row>
    <row r="20" spans="1:9">
      <c r="A20" s="9"/>
      <c r="B20" s="9"/>
      <c r="C20" s="5"/>
      <c r="D20" s="5"/>
      <c r="E20" s="5"/>
      <c r="F20" s="6"/>
      <c r="G20" s="11"/>
      <c r="H20" s="7"/>
      <c r="I20" s="6"/>
    </row>
    <row r="21" spans="1:9">
      <c r="A21" s="9"/>
      <c r="B21" s="9"/>
      <c r="C21" s="5"/>
      <c r="D21" s="5"/>
      <c r="E21" s="5"/>
      <c r="F21" s="6"/>
      <c r="G21" s="12"/>
      <c r="H21" s="7"/>
      <c r="I21" s="6"/>
    </row>
    <row r="22" spans="1:9">
      <c r="A22" s="9"/>
      <c r="B22" s="9"/>
      <c r="C22" s="5"/>
      <c r="D22" s="5"/>
      <c r="E22" s="5"/>
      <c r="F22" s="6"/>
      <c r="G22" s="11"/>
      <c r="H22" s="7"/>
      <c r="I22" s="6"/>
    </row>
    <row r="23" spans="1:9">
      <c r="A23" s="4"/>
      <c r="B23" s="4"/>
      <c r="C23" s="5"/>
      <c r="D23" s="5"/>
      <c r="E23" s="5"/>
      <c r="F23" s="6"/>
      <c r="G23" s="7"/>
      <c r="H23" s="7"/>
      <c r="I23" s="6"/>
    </row>
    <row r="24" spans="1:9">
      <c r="A24" s="4"/>
      <c r="B24" s="4"/>
      <c r="C24" s="5"/>
      <c r="D24" s="5"/>
      <c r="E24" s="5"/>
      <c r="F24" s="6"/>
      <c r="G24" s="7"/>
      <c r="H24" s="7"/>
      <c r="I24" s="6"/>
    </row>
    <row r="25" spans="1:9">
      <c r="A25" s="4"/>
      <c r="B25" s="4"/>
      <c r="C25" s="5"/>
      <c r="D25" s="5"/>
      <c r="E25" s="5"/>
      <c r="F25" s="6"/>
      <c r="G25" s="7"/>
      <c r="H25" s="7"/>
      <c r="I25" s="6"/>
    </row>
    <row r="26" spans="1:9">
      <c r="A26" s="4"/>
      <c r="B26" s="4"/>
      <c r="C26" s="5"/>
      <c r="D26" s="5"/>
      <c r="E26" s="5"/>
      <c r="F26" s="6"/>
      <c r="G26" s="7"/>
      <c r="H26" s="7"/>
      <c r="I26" s="6"/>
    </row>
    <row r="27" spans="1:9">
      <c r="A27" s="4"/>
      <c r="B27" s="4"/>
      <c r="C27" s="5"/>
      <c r="D27" s="5"/>
      <c r="E27" s="5"/>
      <c r="F27" s="6"/>
      <c r="G27" s="7"/>
      <c r="H27" s="7"/>
      <c r="I27" s="6"/>
    </row>
    <row r="28" spans="1:9">
      <c r="A28" s="4"/>
      <c r="B28" s="4"/>
      <c r="C28" s="5"/>
      <c r="D28" s="5"/>
      <c r="E28" s="5"/>
      <c r="F28" s="6"/>
      <c r="G28" s="7"/>
      <c r="H28" s="7"/>
      <c r="I28" s="6"/>
    </row>
    <row r="29" spans="1:9">
      <c r="A29" s="4"/>
      <c r="B29" s="4"/>
      <c r="C29" s="5"/>
      <c r="D29" s="5"/>
      <c r="E29" s="5"/>
      <c r="F29" s="6"/>
      <c r="G29" s="7"/>
      <c r="H29" s="7"/>
      <c r="I29" s="6"/>
    </row>
    <row r="30" spans="1:9">
      <c r="A30" s="4"/>
      <c r="B30" s="4"/>
      <c r="C30" s="5"/>
      <c r="D30" s="5"/>
      <c r="E30" s="5"/>
      <c r="F30" s="6"/>
      <c r="G30" s="7"/>
      <c r="H30" s="7"/>
      <c r="I30" s="6"/>
    </row>
    <row r="31" spans="1:9">
      <c r="A31" s="4"/>
      <c r="B31" s="4"/>
      <c r="C31" s="5"/>
      <c r="D31" s="5"/>
      <c r="E31" s="5"/>
      <c r="F31" s="6"/>
      <c r="G31" s="7"/>
      <c r="H31" s="7"/>
      <c r="I31" s="6"/>
    </row>
    <row r="32" spans="1:9">
      <c r="A32" s="4"/>
      <c r="B32" s="4"/>
      <c r="C32" s="5"/>
      <c r="D32" s="5"/>
      <c r="E32" s="5"/>
      <c r="F32" s="6"/>
      <c r="G32" s="7"/>
      <c r="H32" s="7"/>
      <c r="I32" s="6"/>
    </row>
    <row r="33" spans="1:9">
      <c r="A33" s="4"/>
      <c r="B33" s="4"/>
      <c r="C33" s="5"/>
      <c r="D33" s="5"/>
      <c r="E33" s="5"/>
      <c r="F33" s="6"/>
      <c r="G33" s="7"/>
      <c r="H33" s="7"/>
      <c r="I33" s="6"/>
    </row>
    <row r="34" spans="1:9">
      <c r="A34" s="4"/>
      <c r="B34" s="4"/>
      <c r="C34" s="5"/>
      <c r="D34" s="5"/>
      <c r="E34" s="5"/>
      <c r="F34" s="6"/>
      <c r="G34" s="7"/>
      <c r="H34" s="7"/>
      <c r="I34" s="6"/>
    </row>
    <row r="35" spans="1:9">
      <c r="A35" s="4"/>
      <c r="B35" s="4"/>
      <c r="C35" s="5"/>
      <c r="D35" s="5"/>
      <c r="E35" s="5"/>
      <c r="F35" s="6"/>
      <c r="G35" s="7"/>
      <c r="H35" s="7"/>
      <c r="I35" s="6"/>
    </row>
    <row r="36" spans="1:9">
      <c r="A36" s="4"/>
      <c r="B36" s="4"/>
      <c r="C36" s="5"/>
      <c r="D36" s="5"/>
      <c r="E36" s="5"/>
      <c r="F36" s="6"/>
      <c r="G36" s="7"/>
      <c r="H36" s="7"/>
      <c r="I36" s="6"/>
    </row>
    <row r="37" spans="1:9">
      <c r="A37" s="4"/>
      <c r="B37" s="4"/>
      <c r="C37" s="5"/>
      <c r="D37" s="5"/>
      <c r="E37" s="5"/>
      <c r="F37" s="6"/>
      <c r="G37" s="7"/>
      <c r="H37" s="7"/>
      <c r="I37" s="6"/>
    </row>
    <row r="38" spans="1:9">
      <c r="A38" s="4"/>
      <c r="B38" s="4"/>
      <c r="C38" s="5"/>
      <c r="D38" s="5"/>
      <c r="E38" s="5"/>
      <c r="F38" s="6"/>
      <c r="G38" s="7"/>
      <c r="H38" s="7"/>
      <c r="I38" s="6"/>
    </row>
    <row r="39" spans="1:9">
      <c r="A39" s="4"/>
      <c r="B39" s="4"/>
      <c r="C39" s="5"/>
      <c r="D39" s="5"/>
      <c r="E39" s="5"/>
      <c r="F39" s="6"/>
      <c r="G39" s="7"/>
      <c r="H39" s="7"/>
      <c r="I39" s="6"/>
    </row>
    <row r="40" spans="1:9">
      <c r="A40" s="4"/>
      <c r="B40" s="4"/>
      <c r="C40" s="5"/>
      <c r="D40" s="5"/>
      <c r="E40" s="5"/>
      <c r="F40" s="6"/>
      <c r="G40" s="7"/>
      <c r="H40" s="7"/>
      <c r="I40" s="6"/>
    </row>
    <row r="41" spans="1:9">
      <c r="A41" s="4"/>
      <c r="B41" s="4"/>
      <c r="C41" s="5"/>
      <c r="D41" s="5"/>
      <c r="E41" s="5"/>
      <c r="F41" s="6"/>
      <c r="G41" s="7"/>
      <c r="H41" s="7"/>
      <c r="I41" s="6"/>
    </row>
    <row r="42" spans="1:9">
      <c r="A42" s="4"/>
      <c r="B42" s="4"/>
      <c r="C42" s="5"/>
      <c r="D42" s="5"/>
      <c r="E42" s="5"/>
      <c r="F42" s="6"/>
      <c r="G42" s="7"/>
      <c r="H42" s="7"/>
      <c r="I42" s="6"/>
    </row>
    <row r="43" spans="1:9">
      <c r="A43" s="4"/>
      <c r="B43" s="4"/>
      <c r="C43" s="5"/>
      <c r="D43" s="5"/>
      <c r="E43" s="5"/>
      <c r="F43" s="6"/>
      <c r="G43" s="7"/>
      <c r="H43" s="7"/>
      <c r="I43" s="6"/>
    </row>
    <row r="44" spans="1:9">
      <c r="A44" s="4"/>
      <c r="B44" s="4"/>
      <c r="C44" s="5"/>
      <c r="D44" s="5"/>
      <c r="E44" s="5"/>
      <c r="F44" s="6"/>
      <c r="G44" s="7"/>
      <c r="H44" s="7"/>
      <c r="I44" s="6"/>
    </row>
    <row r="45" spans="1:9">
      <c r="A45" s="4"/>
      <c r="B45" s="4"/>
      <c r="C45" s="5"/>
      <c r="D45" s="5"/>
      <c r="E45" s="5"/>
      <c r="F45" s="6"/>
      <c r="G45" s="7"/>
      <c r="H45" s="7"/>
      <c r="I45" s="6"/>
    </row>
    <row r="46" spans="1:9">
      <c r="A46" s="4"/>
      <c r="B46" s="4"/>
      <c r="C46" s="5"/>
      <c r="D46" s="5"/>
      <c r="E46" s="5"/>
      <c r="F46" s="6"/>
      <c r="G46" s="7"/>
      <c r="H46" s="7"/>
      <c r="I46" s="6"/>
    </row>
    <row r="47" spans="1:9">
      <c r="A47" s="4"/>
      <c r="B47" s="4"/>
      <c r="C47" s="5"/>
      <c r="D47" s="5"/>
      <c r="E47" s="5"/>
      <c r="F47" s="6"/>
      <c r="G47" s="7"/>
      <c r="H47" s="7"/>
      <c r="I47" s="6"/>
    </row>
    <row r="48" spans="1:9">
      <c r="A48" s="4"/>
      <c r="B48" s="4"/>
      <c r="C48" s="5"/>
      <c r="D48" s="5"/>
      <c r="E48" s="5"/>
      <c r="F48" s="6"/>
      <c r="G48" s="7"/>
      <c r="H48" s="7"/>
      <c r="I48" s="6"/>
    </row>
    <row r="49" spans="1:9">
      <c r="A49" s="4"/>
      <c r="B49" s="4"/>
      <c r="C49" s="5"/>
      <c r="D49" s="5"/>
      <c r="E49" s="5"/>
      <c r="F49" s="6"/>
      <c r="G49" s="7"/>
      <c r="H49" s="7"/>
      <c r="I49" s="6"/>
    </row>
    <row r="50" spans="1:9">
      <c r="A50" s="4"/>
      <c r="B50" s="4"/>
      <c r="C50" s="5"/>
      <c r="D50" s="5"/>
      <c r="E50" s="5"/>
      <c r="F50" s="6"/>
      <c r="G50" s="7"/>
      <c r="H50" s="7"/>
      <c r="I50" s="6"/>
    </row>
    <row r="51" spans="1:9">
      <c r="A51" s="4"/>
      <c r="B51" s="4"/>
      <c r="C51" s="5"/>
      <c r="D51" s="5"/>
      <c r="E51" s="5"/>
      <c r="F51" s="6"/>
      <c r="G51" s="7"/>
      <c r="H51" s="7"/>
      <c r="I51" s="6"/>
    </row>
    <row r="52" spans="1:9">
      <c r="A52" s="4"/>
      <c r="B52" s="4"/>
      <c r="C52" s="5"/>
      <c r="D52" s="5"/>
      <c r="E52" s="5"/>
      <c r="F52" s="6"/>
      <c r="G52" s="7"/>
      <c r="H52" s="7"/>
      <c r="I52" s="6"/>
    </row>
    <row r="53" spans="1:9">
      <c r="A53" s="4"/>
      <c r="B53" s="4"/>
      <c r="C53" s="5"/>
      <c r="D53" s="5"/>
      <c r="E53" s="5"/>
      <c r="F53" s="6"/>
      <c r="G53" s="7"/>
      <c r="H53" s="7"/>
      <c r="I53" s="6"/>
    </row>
    <row r="54" spans="1:9">
      <c r="A54" s="4"/>
      <c r="B54" s="4"/>
      <c r="C54" s="5"/>
      <c r="D54" s="5"/>
      <c r="E54" s="5"/>
      <c r="F54" s="6"/>
      <c r="G54" s="7"/>
      <c r="H54" s="7"/>
      <c r="I54" s="6"/>
    </row>
    <row r="55" spans="1:9">
      <c r="A55" s="4"/>
      <c r="B55" s="4"/>
      <c r="C55" s="5"/>
      <c r="D55" s="5"/>
      <c r="E55" s="5"/>
      <c r="F55" s="6"/>
      <c r="G55" s="7"/>
      <c r="H55" s="7"/>
      <c r="I55" s="6"/>
    </row>
    <row r="56" spans="1:9">
      <c r="A56" s="4"/>
      <c r="B56" s="4"/>
      <c r="C56" s="5"/>
      <c r="D56" s="5"/>
      <c r="E56" s="5"/>
      <c r="F56" s="6"/>
      <c r="G56" s="7"/>
      <c r="H56" s="7"/>
      <c r="I56" s="6"/>
    </row>
    <row r="57" spans="1:9">
      <c r="A57" s="4"/>
      <c r="B57" s="4"/>
      <c r="C57" s="5"/>
      <c r="D57" s="5"/>
      <c r="E57" s="5"/>
      <c r="F57" s="6"/>
      <c r="G57" s="7"/>
      <c r="H57" s="7"/>
      <c r="I57" s="6"/>
    </row>
    <row r="58" spans="1:9">
      <c r="A58" s="4"/>
      <c r="B58" s="4"/>
      <c r="C58" s="5"/>
      <c r="D58" s="5"/>
      <c r="E58" s="5"/>
      <c r="F58" s="6"/>
      <c r="G58" s="7"/>
      <c r="H58" s="7"/>
      <c r="I58" s="6"/>
    </row>
    <row r="59" spans="1:9">
      <c r="A59" s="4"/>
      <c r="B59" s="4"/>
      <c r="C59" s="5"/>
      <c r="D59" s="5"/>
      <c r="E59" s="5"/>
      <c r="F59" s="6"/>
      <c r="G59" s="7"/>
      <c r="H59" s="7"/>
      <c r="I59" s="6"/>
    </row>
    <row r="60" spans="1:9">
      <c r="A60" s="4"/>
      <c r="B60" s="4"/>
      <c r="C60" s="5"/>
      <c r="D60" s="5"/>
      <c r="E60" s="5"/>
      <c r="F60" s="6"/>
      <c r="G60" s="7"/>
      <c r="H60" s="7"/>
      <c r="I60" s="6"/>
    </row>
    <row r="61" spans="1:9">
      <c r="A61" s="4"/>
      <c r="B61" s="4"/>
      <c r="C61" s="5"/>
      <c r="D61" s="5"/>
      <c r="E61" s="5"/>
      <c r="F61" s="6"/>
      <c r="G61" s="7"/>
      <c r="H61" s="7"/>
      <c r="I61" s="6"/>
    </row>
    <row r="62" spans="1:9">
      <c r="A62" s="4"/>
      <c r="B62" s="4"/>
      <c r="C62" s="5"/>
      <c r="D62" s="5"/>
      <c r="E62" s="5"/>
      <c r="F62" s="6"/>
      <c r="G62" s="7"/>
      <c r="H62" s="7"/>
      <c r="I62" s="6"/>
    </row>
    <row r="63" spans="1:9">
      <c r="A63" s="4"/>
      <c r="B63" s="4"/>
      <c r="C63" s="5"/>
      <c r="D63" s="5"/>
      <c r="E63" s="5"/>
      <c r="F63" s="6"/>
      <c r="G63" s="7"/>
      <c r="H63" s="7"/>
      <c r="I63" s="6"/>
    </row>
  </sheetData>
  <mergeCells count="3">
    <mergeCell ref="A1:I1"/>
    <mergeCell ref="A3:I3"/>
    <mergeCell ref="A4:I4"/>
  </mergeCells>
  <pageMargins left="0.7" right="0.7" top="0.75" bottom="0.75" header="0.3" footer="0.3"/>
  <pageSetup scale="61" fitToHeight="4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zoomScale="80" zoomScaleNormal="80" workbookViewId="0">
      <selection activeCell="A7" sqref="A7:O63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1" ht="18.75">
      <c r="A1" s="49" t="s">
        <v>13</v>
      </c>
      <c r="B1" s="49"/>
      <c r="C1" s="49"/>
      <c r="D1" s="49"/>
      <c r="E1" s="49"/>
      <c r="F1" s="49"/>
      <c r="G1" s="49"/>
      <c r="H1" s="49"/>
      <c r="I1" s="49"/>
    </row>
    <row r="2" spans="1:11" ht="18.75">
      <c r="A2" s="8" t="s">
        <v>9</v>
      </c>
      <c r="B2" s="8"/>
      <c r="C2" s="8"/>
      <c r="D2" s="8"/>
      <c r="E2" s="8"/>
      <c r="F2" s="8"/>
      <c r="G2" s="8"/>
      <c r="H2" s="8"/>
      <c r="I2" s="8"/>
    </row>
    <row r="3" spans="1:11" ht="18.75">
      <c r="A3" s="49" t="s">
        <v>14</v>
      </c>
      <c r="B3" s="49"/>
      <c r="C3" s="49"/>
      <c r="D3" s="49"/>
      <c r="E3" s="49"/>
      <c r="F3" s="49"/>
      <c r="G3" s="49"/>
      <c r="H3" s="49"/>
      <c r="I3" s="49"/>
    </row>
    <row r="4" spans="1:11" ht="18.75">
      <c r="A4" s="49" t="s">
        <v>0</v>
      </c>
      <c r="B4" s="49"/>
      <c r="C4" s="49"/>
      <c r="D4" s="49"/>
      <c r="E4" s="49"/>
      <c r="F4" s="49"/>
      <c r="G4" s="49"/>
      <c r="H4" s="49"/>
      <c r="I4" s="49"/>
    </row>
    <row r="6" spans="1:11" ht="42" customHeight="1">
      <c r="A6" s="1" t="s">
        <v>1</v>
      </c>
      <c r="B6" s="1" t="s">
        <v>2</v>
      </c>
      <c r="C6" s="2" t="s">
        <v>17</v>
      </c>
      <c r="D6" s="2" t="s">
        <v>19</v>
      </c>
      <c r="E6" s="2" t="s">
        <v>21</v>
      </c>
      <c r="F6" s="1" t="s">
        <v>3</v>
      </c>
      <c r="G6" s="1" t="s">
        <v>4</v>
      </c>
      <c r="H6" s="1" t="s">
        <v>5</v>
      </c>
      <c r="I6" s="2" t="s">
        <v>6</v>
      </c>
      <c r="J6" s="1" t="s">
        <v>24</v>
      </c>
      <c r="K6" s="1" t="s">
        <v>25</v>
      </c>
    </row>
    <row r="7" spans="1:11">
      <c r="A7" s="9"/>
      <c r="B7" s="4"/>
      <c r="C7" s="37"/>
      <c r="D7" s="37"/>
      <c r="E7" s="37"/>
      <c r="F7" s="39"/>
      <c r="G7" s="40"/>
      <c r="H7" s="40"/>
      <c r="I7" s="39"/>
      <c r="J7" s="1"/>
      <c r="K7" s="4"/>
    </row>
    <row r="8" spans="1:11">
      <c r="A8" s="9"/>
      <c r="B8" s="4"/>
      <c r="C8" s="37"/>
      <c r="D8" s="37"/>
      <c r="E8" s="37"/>
      <c r="F8" s="39"/>
      <c r="G8" s="40"/>
      <c r="H8" s="40"/>
      <c r="I8" s="39"/>
      <c r="J8" s="4"/>
      <c r="K8" s="4"/>
    </row>
    <row r="9" spans="1:11">
      <c r="A9" s="9"/>
      <c r="B9" s="4"/>
      <c r="C9" s="37"/>
      <c r="D9" s="37"/>
      <c r="E9" s="37"/>
      <c r="F9" s="39"/>
      <c r="G9" s="40"/>
      <c r="H9" s="40"/>
      <c r="I9" s="39"/>
      <c r="J9" s="4"/>
      <c r="K9" s="4"/>
    </row>
    <row r="10" spans="1:11">
      <c r="A10" s="9"/>
      <c r="B10" s="4"/>
      <c r="C10" s="37"/>
      <c r="D10" s="37"/>
      <c r="E10" s="37"/>
      <c r="F10" s="39"/>
      <c r="G10" s="40"/>
      <c r="H10" s="40"/>
      <c r="I10" s="39"/>
      <c r="J10" s="4"/>
      <c r="K10" s="4"/>
    </row>
    <row r="11" spans="1:11">
      <c r="A11" s="9"/>
      <c r="B11" s="4"/>
      <c r="C11" s="37"/>
      <c r="D11" s="37"/>
      <c r="E11" s="37"/>
      <c r="F11" s="39"/>
      <c r="G11" s="40"/>
      <c r="H11" s="40"/>
      <c r="I11" s="39"/>
      <c r="J11" s="4"/>
      <c r="K11" s="4"/>
    </row>
    <row r="12" spans="1:11">
      <c r="A12" s="9"/>
      <c r="B12" s="4"/>
      <c r="C12" s="37"/>
      <c r="D12" s="37"/>
      <c r="E12" s="37"/>
      <c r="F12" s="39"/>
      <c r="G12" s="40"/>
      <c r="H12" s="40"/>
      <c r="I12" s="39"/>
      <c r="J12" s="4"/>
      <c r="K12" s="4"/>
    </row>
    <row r="13" spans="1:11">
      <c r="A13" s="9"/>
      <c r="B13" s="4"/>
      <c r="C13" s="37"/>
      <c r="D13" s="37"/>
      <c r="E13" s="37"/>
      <c r="F13" s="39"/>
      <c r="G13" s="40"/>
      <c r="H13" s="40"/>
      <c r="I13" s="39"/>
      <c r="J13" s="4"/>
      <c r="K13" s="4"/>
    </row>
    <row r="14" spans="1:11">
      <c r="A14" s="9"/>
      <c r="B14" s="4"/>
      <c r="C14" s="37"/>
      <c r="D14" s="37"/>
      <c r="E14" s="37"/>
      <c r="F14" s="39"/>
      <c r="G14" s="40"/>
      <c r="H14" s="40"/>
      <c r="I14" s="39"/>
      <c r="J14" s="4"/>
      <c r="K14" s="4"/>
    </row>
    <row r="15" spans="1:11">
      <c r="A15" s="9"/>
      <c r="B15" s="4"/>
      <c r="C15" s="37"/>
      <c r="D15" s="37"/>
      <c r="E15" s="37"/>
      <c r="F15" s="39"/>
      <c r="G15" s="40"/>
      <c r="H15" s="40"/>
      <c r="I15" s="39"/>
      <c r="J15" s="4"/>
      <c r="K15" s="4"/>
    </row>
    <row r="16" spans="1:11">
      <c r="A16" s="9"/>
      <c r="B16" s="4"/>
      <c r="C16" s="37"/>
      <c r="D16" s="37"/>
      <c r="E16" s="37"/>
      <c r="F16" s="39"/>
      <c r="G16" s="40"/>
      <c r="H16" s="40"/>
      <c r="I16" s="39"/>
      <c r="J16" s="4"/>
      <c r="K16" s="4"/>
    </row>
    <row r="17" spans="1:11">
      <c r="A17" s="9"/>
      <c r="B17" s="4"/>
      <c r="C17" s="37"/>
      <c r="D17" s="37"/>
      <c r="E17" s="37"/>
      <c r="F17" s="39"/>
      <c r="G17" s="40"/>
      <c r="H17" s="40"/>
      <c r="I17" s="39"/>
      <c r="J17" s="4"/>
      <c r="K17" s="4"/>
    </row>
    <row r="18" spans="1:11">
      <c r="A18" s="9"/>
      <c r="B18" s="4"/>
      <c r="C18" s="37"/>
      <c r="D18" s="37"/>
      <c r="E18" s="37"/>
      <c r="F18" s="39"/>
      <c r="G18" s="40"/>
      <c r="H18" s="40"/>
      <c r="I18" s="39"/>
      <c r="J18" s="4"/>
      <c r="K18" s="4"/>
    </row>
    <row r="19" spans="1:11">
      <c r="A19" s="9"/>
      <c r="B19" s="4"/>
      <c r="C19" s="37"/>
      <c r="D19" s="37"/>
      <c r="E19" s="37"/>
      <c r="F19" s="39"/>
      <c r="G19" s="40"/>
      <c r="H19" s="40"/>
      <c r="I19" s="39"/>
      <c r="J19" s="4"/>
      <c r="K19" s="4"/>
    </row>
    <row r="20" spans="1:11">
      <c r="A20" s="9"/>
      <c r="B20" s="4"/>
      <c r="C20" s="37"/>
      <c r="D20" s="37"/>
      <c r="E20" s="37"/>
      <c r="F20" s="39"/>
      <c r="G20" s="40"/>
      <c r="H20" s="40"/>
      <c r="I20" s="39"/>
      <c r="J20" s="4"/>
      <c r="K20" s="4"/>
    </row>
    <row r="21" spans="1:11">
      <c r="A21" s="10"/>
      <c r="B21" s="4"/>
      <c r="C21" s="37"/>
      <c r="D21" s="37"/>
      <c r="E21" s="37"/>
      <c r="F21" s="39"/>
      <c r="G21" s="40"/>
      <c r="H21" s="40"/>
      <c r="I21" s="39"/>
      <c r="J21" s="4"/>
      <c r="K21" s="4"/>
    </row>
    <row r="22" spans="1:11">
      <c r="A22" s="10"/>
      <c r="B22" s="4"/>
      <c r="C22" s="37"/>
      <c r="D22" s="37"/>
      <c r="E22" s="37"/>
      <c r="F22" s="39"/>
      <c r="G22" s="40"/>
      <c r="H22" s="40"/>
      <c r="I22" s="39"/>
      <c r="J22" s="4"/>
      <c r="K22" s="4"/>
    </row>
    <row r="23" spans="1:11">
      <c r="A23" s="9"/>
      <c r="B23" s="4"/>
      <c r="C23" s="37"/>
      <c r="D23" s="37"/>
      <c r="E23" s="37"/>
      <c r="F23" s="39"/>
      <c r="G23" s="40"/>
      <c r="H23" s="40"/>
      <c r="I23" s="39"/>
      <c r="J23" s="4"/>
      <c r="K23" s="4"/>
    </row>
    <row r="24" spans="1:11">
      <c r="A24" s="9"/>
      <c r="B24" s="4"/>
      <c r="C24" s="37"/>
      <c r="D24" s="37"/>
      <c r="E24" s="37"/>
      <c r="F24" s="39"/>
      <c r="G24" s="40"/>
      <c r="H24" s="40"/>
      <c r="I24" s="39"/>
      <c r="J24" s="4"/>
      <c r="K24" s="4"/>
    </row>
    <row r="25" spans="1:11">
      <c r="A25" s="9"/>
      <c r="B25" s="4"/>
      <c r="C25" s="37"/>
      <c r="D25" s="37"/>
      <c r="E25" s="37"/>
      <c r="F25" s="39"/>
      <c r="G25" s="40"/>
      <c r="H25" s="40"/>
      <c r="I25" s="39"/>
      <c r="J25" s="4"/>
      <c r="K25" s="4"/>
    </row>
    <row r="26" spans="1:11">
      <c r="A26" s="10"/>
      <c r="B26" s="4"/>
      <c r="C26" s="37"/>
      <c r="D26" s="37"/>
      <c r="E26" s="37"/>
      <c r="F26" s="39"/>
      <c r="G26" s="40"/>
      <c r="H26" s="40"/>
      <c r="I26" s="39"/>
      <c r="J26" s="4"/>
      <c r="K26" s="4"/>
    </row>
    <row r="27" spans="1:11">
      <c r="A27" s="10"/>
      <c r="B27" s="4"/>
      <c r="C27" s="37"/>
      <c r="D27" s="37"/>
      <c r="E27" s="37"/>
      <c r="F27" s="39"/>
      <c r="G27" s="40"/>
      <c r="H27" s="40"/>
      <c r="I27" s="39"/>
      <c r="J27" s="4"/>
      <c r="K27" s="4"/>
    </row>
    <row r="28" spans="1:11">
      <c r="A28" s="15"/>
      <c r="B28" s="4"/>
      <c r="C28" s="37"/>
      <c r="D28" s="37"/>
      <c r="E28" s="37"/>
      <c r="F28" s="39"/>
      <c r="G28" s="40"/>
      <c r="H28" s="40"/>
      <c r="I28" s="39"/>
      <c r="J28" s="4"/>
      <c r="K28" s="4"/>
    </row>
    <row r="29" spans="1:11">
      <c r="A29" s="10"/>
      <c r="B29" s="4"/>
      <c r="C29" s="37"/>
      <c r="D29" s="37"/>
      <c r="E29" s="37"/>
      <c r="F29" s="39"/>
      <c r="G29" s="40"/>
      <c r="H29" s="40"/>
      <c r="I29" s="39"/>
      <c r="J29" s="4"/>
      <c r="K29" s="4"/>
    </row>
    <row r="30" spans="1:11">
      <c r="A30" s="9"/>
      <c r="B30" s="4"/>
      <c r="C30" s="37"/>
      <c r="D30" s="37"/>
      <c r="E30" s="37"/>
      <c r="F30" s="39"/>
      <c r="G30" s="40"/>
      <c r="H30" s="40"/>
      <c r="I30" s="39"/>
      <c r="J30" s="4"/>
      <c r="K30" s="4"/>
    </row>
    <row r="31" spans="1:11">
      <c r="A31" s="4"/>
      <c r="B31" s="4"/>
      <c r="C31" s="37"/>
      <c r="D31" s="37"/>
      <c r="E31" s="37"/>
      <c r="F31" s="39"/>
      <c r="G31" s="40"/>
      <c r="H31" s="40"/>
      <c r="I31" s="39"/>
      <c r="J31" s="4"/>
      <c r="K31" s="4"/>
    </row>
    <row r="32" spans="1:11">
      <c r="A32" s="4"/>
      <c r="B32" s="4"/>
      <c r="C32" s="37"/>
      <c r="D32" s="37"/>
      <c r="E32" s="37"/>
      <c r="F32" s="39"/>
      <c r="G32" s="40"/>
      <c r="H32" s="40"/>
      <c r="I32" s="39"/>
      <c r="J32" s="4"/>
      <c r="K32" s="4"/>
    </row>
    <row r="33" spans="1:11">
      <c r="A33" s="4"/>
      <c r="B33" s="4"/>
      <c r="C33" s="37"/>
      <c r="D33" s="37"/>
      <c r="E33" s="37"/>
      <c r="F33" s="39"/>
      <c r="G33" s="40"/>
      <c r="H33" s="40"/>
      <c r="I33" s="39"/>
      <c r="J33" s="4"/>
      <c r="K33" s="4"/>
    </row>
    <row r="34" spans="1:11">
      <c r="A34" s="4"/>
      <c r="B34" s="4"/>
      <c r="C34" s="37"/>
      <c r="D34" s="37"/>
      <c r="E34" s="37"/>
      <c r="F34" s="39"/>
      <c r="G34" s="40"/>
      <c r="H34" s="40"/>
      <c r="I34" s="39"/>
      <c r="J34" s="4"/>
      <c r="K34" s="4"/>
    </row>
    <row r="35" spans="1:11">
      <c r="A35" s="4"/>
      <c r="B35" s="4"/>
      <c r="C35" s="37"/>
      <c r="D35" s="37"/>
      <c r="E35" s="37"/>
      <c r="F35" s="39"/>
      <c r="G35" s="40"/>
      <c r="H35" s="40"/>
      <c r="I35" s="39"/>
      <c r="J35" s="4"/>
      <c r="K35" s="4"/>
    </row>
    <row r="36" spans="1:11">
      <c r="A36" s="4"/>
      <c r="B36" s="4"/>
      <c r="C36" s="37"/>
      <c r="D36" s="37"/>
      <c r="E36" s="37"/>
      <c r="F36" s="39"/>
      <c r="G36" s="40"/>
      <c r="H36" s="40"/>
      <c r="I36" s="39"/>
      <c r="J36" s="4"/>
      <c r="K36" s="4"/>
    </row>
    <row r="37" spans="1:11">
      <c r="A37" s="4"/>
      <c r="B37" s="4"/>
      <c r="C37" s="37"/>
      <c r="D37" s="37"/>
      <c r="E37" s="37"/>
      <c r="F37" s="39"/>
      <c r="G37" s="40"/>
      <c r="H37" s="40"/>
      <c r="I37" s="39"/>
      <c r="J37" s="4"/>
      <c r="K37" s="4"/>
    </row>
    <row r="38" spans="1:11">
      <c r="A38" s="4"/>
      <c r="B38" s="4"/>
      <c r="C38" s="37"/>
      <c r="D38" s="37"/>
      <c r="E38" s="37"/>
      <c r="F38" s="39"/>
      <c r="G38" s="40"/>
      <c r="H38" s="40"/>
      <c r="I38" s="39"/>
      <c r="J38" s="4"/>
      <c r="K38" s="4"/>
    </row>
    <row r="39" spans="1:11">
      <c r="A39" s="4"/>
      <c r="B39" s="4"/>
      <c r="C39" s="37"/>
      <c r="D39" s="37"/>
      <c r="E39" s="37"/>
      <c r="F39" s="39"/>
      <c r="G39" s="40"/>
      <c r="H39" s="40"/>
      <c r="I39" s="39"/>
      <c r="J39" s="4"/>
      <c r="K39" s="4"/>
    </row>
    <row r="40" spans="1:11">
      <c r="A40" s="4"/>
      <c r="B40" s="4"/>
      <c r="C40" s="37"/>
      <c r="D40" s="37"/>
      <c r="E40" s="37"/>
      <c r="F40" s="39"/>
      <c r="G40" s="40"/>
      <c r="H40" s="40"/>
      <c r="I40" s="39"/>
      <c r="J40" s="4"/>
      <c r="K40" s="4"/>
    </row>
    <row r="41" spans="1:11">
      <c r="A41" s="4"/>
      <c r="B41" s="4"/>
      <c r="C41" s="37"/>
      <c r="D41" s="37"/>
      <c r="E41" s="37"/>
      <c r="F41" s="39"/>
      <c r="G41" s="40"/>
      <c r="H41" s="40"/>
      <c r="I41" s="39"/>
      <c r="J41" s="4"/>
      <c r="K41" s="4"/>
    </row>
    <row r="42" spans="1:11">
      <c r="A42" s="4"/>
      <c r="B42" s="4"/>
      <c r="C42" s="37"/>
      <c r="D42" s="37"/>
      <c r="E42" s="37"/>
      <c r="F42" s="39"/>
      <c r="G42" s="40"/>
      <c r="H42" s="40"/>
      <c r="I42" s="39"/>
      <c r="J42" s="4"/>
      <c r="K42" s="4"/>
    </row>
    <row r="43" spans="1:11">
      <c r="A43" s="4"/>
      <c r="B43" s="4"/>
      <c r="C43" s="37"/>
      <c r="D43" s="37"/>
      <c r="E43" s="37"/>
      <c r="F43" s="39"/>
      <c r="G43" s="40"/>
      <c r="H43" s="40"/>
      <c r="I43" s="39"/>
      <c r="J43" s="4"/>
      <c r="K43" s="4"/>
    </row>
    <row r="44" spans="1:11">
      <c r="A44" s="4"/>
      <c r="B44" s="4"/>
      <c r="C44" s="37"/>
      <c r="D44" s="37"/>
      <c r="E44" s="37"/>
      <c r="F44" s="39"/>
      <c r="G44" s="40"/>
      <c r="H44" s="40"/>
      <c r="I44" s="39"/>
      <c r="J44" s="4"/>
      <c r="K44" s="4"/>
    </row>
    <row r="45" spans="1:11">
      <c r="A45" s="4"/>
      <c r="B45" s="4"/>
      <c r="C45" s="37"/>
      <c r="D45" s="37"/>
      <c r="E45" s="37"/>
      <c r="F45" s="39"/>
      <c r="G45" s="40"/>
      <c r="H45" s="40"/>
      <c r="I45" s="39"/>
      <c r="J45" s="4"/>
      <c r="K45" s="4"/>
    </row>
    <row r="46" spans="1:11">
      <c r="A46" s="4"/>
      <c r="B46" s="4"/>
      <c r="C46" s="37"/>
      <c r="D46" s="37"/>
      <c r="E46" s="37"/>
      <c r="F46" s="39"/>
      <c r="G46" s="40"/>
      <c r="H46" s="40"/>
      <c r="I46" s="39"/>
      <c r="J46" s="4"/>
      <c r="K46" s="4"/>
    </row>
    <row r="47" spans="1:11">
      <c r="A47" s="4"/>
      <c r="B47" s="4"/>
      <c r="C47" s="37"/>
      <c r="D47" s="37"/>
      <c r="E47" s="37"/>
      <c r="F47" s="39"/>
      <c r="G47" s="40"/>
      <c r="H47" s="40"/>
      <c r="I47" s="39"/>
      <c r="J47" s="4"/>
      <c r="K47" s="4"/>
    </row>
    <row r="48" spans="1:11">
      <c r="A48" s="4"/>
      <c r="B48" s="4"/>
      <c r="C48" s="37"/>
      <c r="D48" s="37"/>
      <c r="E48" s="37"/>
      <c r="F48" s="39"/>
      <c r="G48" s="40"/>
      <c r="H48" s="40"/>
      <c r="I48" s="39"/>
      <c r="J48" s="4"/>
      <c r="K48" s="4"/>
    </row>
    <row r="49" spans="1:11">
      <c r="A49" s="4"/>
      <c r="B49" s="4"/>
      <c r="C49" s="37"/>
      <c r="D49" s="37"/>
      <c r="E49" s="37"/>
      <c r="F49" s="39"/>
      <c r="G49" s="40"/>
      <c r="H49" s="40"/>
      <c r="I49" s="39"/>
      <c r="J49" s="4"/>
      <c r="K49" s="4"/>
    </row>
    <row r="50" spans="1:11">
      <c r="A50" s="4"/>
      <c r="B50" s="4"/>
      <c r="C50" s="37"/>
      <c r="D50" s="37"/>
      <c r="E50" s="37"/>
      <c r="F50" s="39"/>
      <c r="G50" s="40"/>
      <c r="H50" s="40"/>
      <c r="I50" s="39"/>
      <c r="J50" s="4"/>
      <c r="K50" s="4"/>
    </row>
    <row r="51" spans="1:11">
      <c r="A51" s="4"/>
      <c r="B51" s="4"/>
      <c r="C51" s="37"/>
      <c r="D51" s="37"/>
      <c r="E51" s="37"/>
      <c r="F51" s="39"/>
      <c r="G51" s="40"/>
      <c r="H51" s="40"/>
      <c r="I51" s="39"/>
      <c r="J51" s="4"/>
      <c r="K51" s="4"/>
    </row>
    <row r="52" spans="1:11">
      <c r="A52" s="4"/>
      <c r="B52" s="4"/>
      <c r="C52" s="37"/>
      <c r="D52" s="37"/>
      <c r="E52" s="37"/>
      <c r="F52" s="39"/>
      <c r="G52" s="40"/>
      <c r="H52" s="40"/>
      <c r="I52" s="39"/>
      <c r="J52" s="4"/>
      <c r="K52" s="4"/>
    </row>
    <row r="53" spans="1:11">
      <c r="A53" s="4"/>
      <c r="B53" s="4"/>
      <c r="C53" s="37"/>
      <c r="D53" s="37"/>
      <c r="E53" s="37"/>
      <c r="F53" s="39"/>
      <c r="G53" s="40"/>
      <c r="H53" s="40"/>
      <c r="I53" s="39"/>
      <c r="J53" s="4"/>
      <c r="K53" s="4"/>
    </row>
    <row r="54" spans="1:11">
      <c r="A54" s="4"/>
      <c r="B54" s="4"/>
      <c r="C54" s="37"/>
      <c r="D54" s="37"/>
      <c r="E54" s="37"/>
      <c r="F54" s="39"/>
      <c r="G54" s="40"/>
      <c r="H54" s="40"/>
      <c r="I54" s="39"/>
      <c r="J54" s="4"/>
      <c r="K54" s="4"/>
    </row>
    <row r="55" spans="1:11">
      <c r="A55" s="4"/>
      <c r="B55" s="4"/>
      <c r="C55" s="37"/>
      <c r="D55" s="37"/>
      <c r="E55" s="37"/>
      <c r="F55" s="39"/>
      <c r="G55" s="40"/>
      <c r="H55" s="40"/>
      <c r="I55" s="39"/>
      <c r="J55" s="4"/>
      <c r="K55" s="4"/>
    </row>
    <row r="56" spans="1:11">
      <c r="A56" s="4"/>
      <c r="B56" s="4"/>
      <c r="C56" s="37"/>
      <c r="D56" s="37"/>
      <c r="E56" s="37"/>
      <c r="F56" s="39"/>
      <c r="G56" s="40"/>
      <c r="H56" s="40"/>
      <c r="I56" s="39"/>
      <c r="J56" s="4"/>
      <c r="K56" s="4"/>
    </row>
    <row r="57" spans="1:11">
      <c r="A57" s="4"/>
      <c r="B57" s="4"/>
      <c r="C57" s="37"/>
      <c r="D57" s="37"/>
      <c r="E57" s="37"/>
      <c r="F57" s="39"/>
      <c r="G57" s="40"/>
      <c r="H57" s="40"/>
      <c r="I57" s="39"/>
      <c r="J57" s="4"/>
      <c r="K57" s="4"/>
    </row>
    <row r="58" spans="1:11">
      <c r="A58" s="4"/>
      <c r="B58" s="4"/>
      <c r="C58" s="37"/>
      <c r="D58" s="37"/>
      <c r="E58" s="37"/>
      <c r="F58" s="39"/>
      <c r="G58" s="40"/>
      <c r="H58" s="40"/>
      <c r="I58" s="39"/>
      <c r="J58" s="4"/>
      <c r="K58" s="4"/>
    </row>
    <row r="59" spans="1:11">
      <c r="A59" s="4"/>
      <c r="B59" s="4"/>
      <c r="C59" s="37"/>
      <c r="D59" s="37"/>
      <c r="E59" s="37"/>
      <c r="F59" s="39"/>
      <c r="G59" s="40"/>
      <c r="H59" s="40"/>
      <c r="I59" s="39"/>
      <c r="J59" s="4"/>
      <c r="K59" s="4"/>
    </row>
    <row r="60" spans="1:11">
      <c r="A60" s="4"/>
      <c r="B60" s="4"/>
      <c r="C60" s="37"/>
      <c r="D60" s="37"/>
      <c r="E60" s="37"/>
      <c r="F60" s="39"/>
      <c r="G60" s="40"/>
      <c r="H60" s="40"/>
      <c r="I60" s="39"/>
      <c r="J60" s="4"/>
      <c r="K60" s="4"/>
    </row>
    <row r="61" spans="1:11">
      <c r="A61" s="4"/>
      <c r="B61" s="4"/>
      <c r="C61" s="37"/>
      <c r="D61" s="37"/>
      <c r="E61" s="37"/>
      <c r="F61" s="39"/>
      <c r="G61" s="40"/>
      <c r="H61" s="40"/>
      <c r="I61" s="39"/>
      <c r="J61" s="4"/>
      <c r="K61" s="4"/>
    </row>
    <row r="62" spans="1:11">
      <c r="A62" s="4"/>
      <c r="B62" s="4"/>
      <c r="C62" s="37"/>
      <c r="D62" s="37"/>
      <c r="E62" s="37"/>
      <c r="F62" s="39"/>
      <c r="G62" s="40"/>
      <c r="H62" s="40"/>
      <c r="I62" s="39"/>
      <c r="J62" s="4"/>
      <c r="K62" s="4"/>
    </row>
    <row r="63" spans="1:11">
      <c r="A63" s="4"/>
      <c r="B63" s="4"/>
      <c r="C63" s="37"/>
      <c r="D63" s="37"/>
      <c r="E63" s="37"/>
      <c r="F63" s="39"/>
      <c r="G63" s="40"/>
      <c r="H63" s="40"/>
      <c r="I63" s="39"/>
      <c r="J63" s="4"/>
      <c r="K63" s="4"/>
    </row>
  </sheetData>
  <mergeCells count="3">
    <mergeCell ref="A1:I1"/>
    <mergeCell ref="A3:I3"/>
    <mergeCell ref="A4:I4"/>
  </mergeCells>
  <pageMargins left="0.7" right="0.7" top="0.75" bottom="0.75" header="0.3" footer="0.3"/>
  <pageSetup scale="56" fitToHeight="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="80" zoomScaleNormal="80" workbookViewId="0">
      <selection activeCell="A7" sqref="A7:I57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>
      <c r="A1" s="49" t="s">
        <v>13</v>
      </c>
      <c r="B1" s="49"/>
      <c r="C1" s="49"/>
      <c r="D1" s="49"/>
      <c r="E1" s="49"/>
      <c r="F1" s="49"/>
      <c r="G1" s="49"/>
      <c r="H1" s="49"/>
      <c r="I1" s="49"/>
    </row>
    <row r="2" spans="1:10" ht="18.75">
      <c r="A2" s="8" t="s">
        <v>10</v>
      </c>
      <c r="B2" s="8"/>
      <c r="C2" s="8"/>
      <c r="D2" s="8"/>
      <c r="E2" s="8"/>
      <c r="F2" s="8"/>
      <c r="G2" s="8"/>
      <c r="H2" s="8"/>
      <c r="I2" s="8"/>
    </row>
    <row r="3" spans="1:10" ht="18.75">
      <c r="A3" s="49" t="s">
        <v>14</v>
      </c>
      <c r="B3" s="49"/>
      <c r="C3" s="49"/>
      <c r="D3" s="49"/>
      <c r="E3" s="49"/>
      <c r="F3" s="49"/>
      <c r="G3" s="49"/>
      <c r="H3" s="49"/>
      <c r="I3" s="49"/>
    </row>
    <row r="4" spans="1:10" ht="18.75">
      <c r="A4" s="49" t="s">
        <v>0</v>
      </c>
      <c r="B4" s="49"/>
      <c r="C4" s="49"/>
      <c r="D4" s="49"/>
      <c r="E4" s="49"/>
      <c r="F4" s="49"/>
      <c r="G4" s="49"/>
      <c r="H4" s="49"/>
      <c r="I4" s="49"/>
    </row>
    <row r="6" spans="1:10" ht="42" customHeight="1">
      <c r="A6" s="1" t="s">
        <v>1</v>
      </c>
      <c r="B6" s="1" t="s">
        <v>2</v>
      </c>
      <c r="C6" s="2" t="s">
        <v>15</v>
      </c>
      <c r="D6" s="2" t="s">
        <v>19</v>
      </c>
      <c r="E6" s="2" t="s">
        <v>21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>
      <c r="A7" s="4"/>
      <c r="B7" s="4"/>
      <c r="C7" s="5"/>
      <c r="D7" s="5"/>
      <c r="E7" s="5"/>
      <c r="F7" s="6"/>
      <c r="G7" s="7"/>
      <c r="H7" s="7"/>
      <c r="I7" s="6"/>
      <c r="J7" s="3"/>
    </row>
    <row r="8" spans="1:10">
      <c r="A8" s="4"/>
      <c r="B8" s="4"/>
      <c r="C8" s="5"/>
      <c r="D8" s="5"/>
      <c r="E8" s="5"/>
      <c r="F8" s="6"/>
      <c r="G8" s="7"/>
      <c r="H8" s="7"/>
      <c r="I8" s="6"/>
    </row>
    <row r="9" spans="1:10">
      <c r="A9" s="4"/>
      <c r="B9" s="4"/>
      <c r="C9" s="5"/>
      <c r="D9" s="5"/>
      <c r="E9" s="5"/>
      <c r="F9" s="6"/>
      <c r="G9" s="7"/>
      <c r="H9" s="7"/>
      <c r="I9" s="6"/>
    </row>
    <row r="10" spans="1:10">
      <c r="A10" s="4"/>
      <c r="B10" s="4"/>
      <c r="C10" s="5"/>
      <c r="D10" s="5"/>
      <c r="E10" s="5"/>
      <c r="F10" s="6"/>
      <c r="G10" s="7"/>
      <c r="H10" s="7"/>
      <c r="I10" s="6"/>
    </row>
    <row r="11" spans="1:10">
      <c r="A11" s="4"/>
      <c r="B11" s="4"/>
      <c r="C11" s="5"/>
      <c r="D11" s="5"/>
      <c r="E11" s="5"/>
      <c r="F11" s="6"/>
      <c r="G11" s="7"/>
      <c r="H11" s="7"/>
      <c r="I11" s="6"/>
    </row>
    <row r="12" spans="1:10">
      <c r="A12" s="4"/>
      <c r="B12" s="4"/>
      <c r="C12" s="5"/>
      <c r="D12" s="5"/>
      <c r="E12" s="5"/>
      <c r="F12" s="6"/>
      <c r="G12" s="7"/>
      <c r="H12" s="7"/>
      <c r="I12" s="6"/>
    </row>
    <row r="13" spans="1:10">
      <c r="A13" s="4"/>
      <c r="B13" s="4"/>
      <c r="C13" s="5"/>
      <c r="D13" s="5"/>
      <c r="E13" s="5"/>
      <c r="F13" s="6"/>
      <c r="G13" s="7"/>
      <c r="H13" s="14"/>
      <c r="I13" s="6"/>
    </row>
    <row r="14" spans="1:10">
      <c r="A14" s="4"/>
      <c r="B14" s="4"/>
      <c r="C14" s="5"/>
      <c r="D14" s="5"/>
      <c r="E14" s="5"/>
      <c r="F14" s="6"/>
      <c r="G14" s="7"/>
      <c r="H14" s="7"/>
      <c r="I14" s="6"/>
    </row>
    <row r="15" spans="1:10">
      <c r="A15" s="4"/>
      <c r="B15" s="4"/>
      <c r="C15" s="5"/>
      <c r="D15" s="5"/>
      <c r="E15" s="5"/>
      <c r="F15" s="6"/>
      <c r="G15" s="7"/>
      <c r="H15" s="7"/>
      <c r="I15" s="6"/>
    </row>
    <row r="16" spans="1:10">
      <c r="A16" s="4"/>
      <c r="B16" s="4"/>
      <c r="C16" s="5"/>
      <c r="D16" s="5"/>
      <c r="E16" s="5"/>
      <c r="F16" s="6"/>
      <c r="G16" s="7"/>
      <c r="H16" s="7"/>
      <c r="I16" s="6"/>
    </row>
    <row r="17" spans="1:9">
      <c r="A17" s="4"/>
      <c r="B17" s="4"/>
      <c r="C17" s="5"/>
      <c r="D17" s="5"/>
      <c r="E17" s="5"/>
      <c r="F17" s="6"/>
      <c r="G17" s="7"/>
      <c r="H17" s="7"/>
      <c r="I17" s="6"/>
    </row>
    <row r="18" spans="1:9">
      <c r="A18" s="4"/>
      <c r="B18" s="4"/>
      <c r="C18" s="5"/>
      <c r="D18" s="5"/>
      <c r="E18" s="5"/>
      <c r="F18" s="6"/>
      <c r="G18" s="7"/>
      <c r="H18" s="7"/>
      <c r="I18" s="6"/>
    </row>
    <row r="19" spans="1:9">
      <c r="A19" s="4"/>
      <c r="B19" s="4"/>
      <c r="C19" s="5"/>
      <c r="D19" s="5"/>
      <c r="E19" s="5"/>
      <c r="F19" s="6"/>
      <c r="G19" s="7"/>
      <c r="H19" s="7"/>
      <c r="I19" s="6"/>
    </row>
    <row r="20" spans="1:9">
      <c r="A20" s="4"/>
      <c r="B20" s="4"/>
      <c r="C20" s="5"/>
      <c r="D20" s="5"/>
      <c r="E20" s="5"/>
      <c r="F20" s="6"/>
      <c r="G20" s="7"/>
      <c r="H20" s="7"/>
      <c r="I20" s="6"/>
    </row>
    <row r="21" spans="1:9">
      <c r="A21" s="4"/>
      <c r="B21" s="4"/>
      <c r="C21" s="5"/>
      <c r="D21" s="5"/>
      <c r="E21" s="5"/>
      <c r="F21" s="6"/>
      <c r="G21" s="7"/>
      <c r="H21" s="7"/>
      <c r="I21" s="6"/>
    </row>
    <row r="22" spans="1:9">
      <c r="A22" s="4"/>
      <c r="B22" s="4"/>
      <c r="C22" s="5"/>
      <c r="D22" s="5"/>
      <c r="E22" s="5"/>
      <c r="F22" s="6"/>
      <c r="G22" s="7"/>
      <c r="H22" s="7"/>
      <c r="I22" s="6"/>
    </row>
    <row r="23" spans="1:9">
      <c r="A23" s="4"/>
      <c r="B23" s="4"/>
      <c r="C23" s="5"/>
      <c r="D23" s="5"/>
      <c r="E23" s="5"/>
      <c r="F23" s="6"/>
      <c r="G23" s="7"/>
      <c r="H23" s="7"/>
      <c r="I23" s="6"/>
    </row>
    <row r="24" spans="1:9">
      <c r="A24" s="4"/>
      <c r="B24" s="4"/>
      <c r="C24" s="5"/>
      <c r="D24" s="5"/>
      <c r="E24" s="5"/>
      <c r="F24" s="6"/>
      <c r="G24" s="7"/>
      <c r="H24" s="7"/>
      <c r="I24" s="6"/>
    </row>
    <row r="25" spans="1:9">
      <c r="A25" s="4"/>
      <c r="B25" s="4"/>
      <c r="C25" s="5"/>
      <c r="D25" s="5"/>
      <c r="E25" s="5"/>
      <c r="F25" s="6"/>
      <c r="G25" s="7"/>
      <c r="H25" s="7"/>
      <c r="I25" s="6"/>
    </row>
    <row r="26" spans="1:9">
      <c r="A26" s="4"/>
      <c r="B26" s="4"/>
      <c r="C26" s="5"/>
      <c r="D26" s="5"/>
      <c r="E26" s="5"/>
      <c r="F26" s="6"/>
      <c r="G26" s="7"/>
      <c r="H26" s="7"/>
      <c r="I26" s="6"/>
    </row>
    <row r="27" spans="1:9">
      <c r="A27" s="4"/>
      <c r="B27" s="4"/>
      <c r="C27" s="5"/>
      <c r="D27" s="5"/>
      <c r="E27" s="5"/>
      <c r="F27" s="6"/>
      <c r="G27" s="7"/>
      <c r="H27" s="7"/>
      <c r="I27" s="6"/>
    </row>
    <row r="28" spans="1:9">
      <c r="A28" s="4"/>
      <c r="B28" s="4"/>
      <c r="C28" s="5"/>
      <c r="D28" s="5"/>
      <c r="E28" s="5"/>
      <c r="F28" s="6"/>
      <c r="G28" s="7"/>
      <c r="H28" s="7"/>
      <c r="I28" s="6"/>
    </row>
    <row r="29" spans="1:9">
      <c r="A29" s="4"/>
      <c r="B29" s="4"/>
      <c r="C29" s="5"/>
      <c r="D29" s="5"/>
      <c r="E29" s="5"/>
      <c r="F29" s="6"/>
      <c r="G29" s="7"/>
      <c r="H29" s="7"/>
      <c r="I29" s="6"/>
    </row>
    <row r="30" spans="1:9">
      <c r="A30" s="4"/>
      <c r="B30" s="4"/>
      <c r="C30" s="5"/>
      <c r="D30" s="5"/>
      <c r="E30" s="5"/>
      <c r="F30" s="6"/>
      <c r="G30" s="7"/>
      <c r="H30" s="7"/>
      <c r="I30" s="6"/>
    </row>
    <row r="31" spans="1:9">
      <c r="A31" s="4"/>
      <c r="B31" s="4"/>
      <c r="C31" s="5"/>
      <c r="D31" s="5"/>
      <c r="E31" s="5"/>
      <c r="F31" s="6"/>
      <c r="G31" s="7"/>
      <c r="H31" s="7"/>
      <c r="I31" s="6"/>
    </row>
    <row r="32" spans="1:9">
      <c r="A32" s="4"/>
      <c r="B32" s="4"/>
      <c r="C32" s="5"/>
      <c r="D32" s="5"/>
      <c r="E32" s="5"/>
      <c r="F32" s="6"/>
      <c r="G32" s="7"/>
      <c r="H32" s="7"/>
      <c r="I32" s="6"/>
    </row>
    <row r="33" spans="1:9">
      <c r="A33" s="4"/>
      <c r="B33" s="4"/>
      <c r="C33" s="5"/>
      <c r="D33" s="5"/>
      <c r="E33" s="5"/>
      <c r="F33" s="6"/>
      <c r="G33" s="7"/>
      <c r="H33" s="7"/>
      <c r="I33" s="6"/>
    </row>
    <row r="34" spans="1:9">
      <c r="A34" s="4"/>
      <c r="B34" s="4"/>
      <c r="C34" s="5"/>
      <c r="D34" s="5"/>
      <c r="E34" s="5"/>
      <c r="F34" s="6"/>
      <c r="G34" s="7"/>
      <c r="H34" s="7"/>
      <c r="I34" s="6"/>
    </row>
    <row r="35" spans="1:9">
      <c r="A35" s="4"/>
      <c r="B35" s="4"/>
      <c r="C35" s="5"/>
      <c r="D35" s="5"/>
      <c r="E35" s="5"/>
      <c r="F35" s="6"/>
      <c r="G35" s="7"/>
      <c r="H35" s="7"/>
      <c r="I35" s="6"/>
    </row>
    <row r="36" spans="1:9">
      <c r="A36" s="4"/>
      <c r="B36" s="4"/>
      <c r="C36" s="5"/>
      <c r="D36" s="5"/>
      <c r="E36" s="5"/>
      <c r="F36" s="6"/>
      <c r="G36" s="7"/>
      <c r="H36" s="7"/>
      <c r="I36" s="6"/>
    </row>
    <row r="37" spans="1:9">
      <c r="A37" s="4"/>
      <c r="B37" s="4"/>
      <c r="C37" s="5"/>
      <c r="D37" s="5"/>
      <c r="E37" s="5"/>
      <c r="F37" s="6"/>
      <c r="G37" s="7"/>
      <c r="H37" s="7"/>
      <c r="I37" s="6"/>
    </row>
    <row r="38" spans="1:9">
      <c r="A38" s="4"/>
      <c r="B38" s="4"/>
      <c r="C38" s="5"/>
      <c r="D38" s="5"/>
      <c r="E38" s="5"/>
      <c r="F38" s="6"/>
      <c r="G38" s="7"/>
      <c r="H38" s="7"/>
      <c r="I38" s="6"/>
    </row>
    <row r="39" spans="1:9">
      <c r="A39" s="4"/>
      <c r="B39" s="4"/>
      <c r="C39" s="5"/>
      <c r="D39" s="5"/>
      <c r="E39" s="5"/>
      <c r="F39" s="6"/>
      <c r="G39" s="7"/>
      <c r="H39" s="7"/>
      <c r="I39" s="6"/>
    </row>
    <row r="40" spans="1:9">
      <c r="A40" s="4"/>
      <c r="B40" s="4"/>
      <c r="C40" s="5"/>
      <c r="D40" s="5"/>
      <c r="E40" s="5"/>
      <c r="F40" s="6"/>
      <c r="G40" s="7"/>
      <c r="H40" s="7"/>
      <c r="I40" s="6"/>
    </row>
    <row r="41" spans="1:9">
      <c r="A41" s="4"/>
      <c r="B41" s="4"/>
      <c r="C41" s="5"/>
      <c r="D41" s="5"/>
      <c r="E41" s="5"/>
      <c r="F41" s="6"/>
      <c r="G41" s="7"/>
      <c r="H41" s="7"/>
      <c r="I41" s="6"/>
    </row>
    <row r="42" spans="1:9">
      <c r="A42" s="4"/>
      <c r="B42" s="4"/>
      <c r="C42" s="5"/>
      <c r="D42" s="5"/>
      <c r="E42" s="5"/>
      <c r="F42" s="6"/>
      <c r="G42" s="7"/>
      <c r="H42" s="7"/>
      <c r="I42" s="6"/>
    </row>
    <row r="43" spans="1:9">
      <c r="A43" s="4"/>
      <c r="B43" s="4"/>
      <c r="C43" s="5"/>
      <c r="D43" s="5"/>
      <c r="E43" s="5"/>
      <c r="F43" s="6"/>
      <c r="G43" s="7"/>
      <c r="H43" s="7"/>
      <c r="I43" s="6"/>
    </row>
    <row r="44" spans="1:9">
      <c r="A44" s="4"/>
      <c r="B44" s="4"/>
      <c r="C44" s="5"/>
      <c r="D44" s="5"/>
      <c r="E44" s="5"/>
      <c r="F44" s="6"/>
      <c r="G44" s="7"/>
      <c r="H44" s="7"/>
      <c r="I44" s="6"/>
    </row>
    <row r="45" spans="1:9">
      <c r="A45" s="4"/>
      <c r="B45" s="4"/>
      <c r="C45" s="5"/>
      <c r="D45" s="5"/>
      <c r="E45" s="5"/>
      <c r="F45" s="6"/>
      <c r="G45" s="7"/>
      <c r="H45" s="7"/>
      <c r="I45" s="6"/>
    </row>
    <row r="46" spans="1:9">
      <c r="A46" s="4"/>
      <c r="B46" s="4"/>
      <c r="C46" s="5"/>
      <c r="D46" s="5"/>
      <c r="E46" s="5"/>
      <c r="F46" s="6"/>
      <c r="G46" s="7"/>
      <c r="H46" s="7"/>
      <c r="I46" s="6"/>
    </row>
    <row r="47" spans="1:9">
      <c r="A47" s="4"/>
      <c r="B47" s="4"/>
      <c r="C47" s="5"/>
      <c r="D47" s="5"/>
      <c r="E47" s="5"/>
      <c r="F47" s="6"/>
      <c r="G47" s="7"/>
      <c r="H47" s="7"/>
      <c r="I47" s="6"/>
    </row>
    <row r="48" spans="1:9">
      <c r="A48" s="4"/>
      <c r="B48" s="4"/>
      <c r="C48" s="5"/>
      <c r="D48" s="5"/>
      <c r="E48" s="5"/>
      <c r="F48" s="6"/>
      <c r="G48" s="7"/>
      <c r="H48" s="7"/>
      <c r="I48" s="6"/>
    </row>
    <row r="49" spans="1:9">
      <c r="A49" s="4"/>
      <c r="B49" s="4"/>
      <c r="C49" s="5"/>
      <c r="D49" s="5"/>
      <c r="E49" s="5"/>
      <c r="F49" s="6"/>
      <c r="G49" s="7"/>
      <c r="H49" s="7"/>
      <c r="I49" s="6"/>
    </row>
    <row r="50" spans="1:9">
      <c r="A50" s="4"/>
      <c r="B50" s="4"/>
      <c r="C50" s="5"/>
      <c r="D50" s="5"/>
      <c r="E50" s="5"/>
      <c r="F50" s="6"/>
      <c r="G50" s="7"/>
      <c r="H50" s="7"/>
      <c r="I50" s="6"/>
    </row>
    <row r="51" spans="1:9">
      <c r="A51" s="4"/>
      <c r="B51" s="4"/>
      <c r="C51" s="5"/>
      <c r="D51" s="5"/>
      <c r="E51" s="5"/>
      <c r="F51" s="6"/>
      <c r="G51" s="7"/>
      <c r="H51" s="7"/>
      <c r="I51" s="6"/>
    </row>
    <row r="52" spans="1:9">
      <c r="A52" s="4"/>
      <c r="B52" s="4"/>
      <c r="C52" s="5"/>
      <c r="D52" s="5"/>
      <c r="E52" s="5"/>
      <c r="F52" s="6"/>
      <c r="G52" s="7"/>
      <c r="H52" s="7"/>
      <c r="I52" s="6"/>
    </row>
    <row r="53" spans="1:9">
      <c r="A53" s="4"/>
      <c r="B53" s="4"/>
      <c r="C53" s="5"/>
      <c r="D53" s="5"/>
      <c r="E53" s="5"/>
      <c r="F53" s="6"/>
      <c r="G53" s="7"/>
      <c r="H53" s="7"/>
      <c r="I53" s="6"/>
    </row>
    <row r="54" spans="1:9">
      <c r="A54" s="4"/>
      <c r="B54" s="4"/>
      <c r="C54" s="5"/>
      <c r="D54" s="5"/>
      <c r="E54" s="5"/>
      <c r="F54" s="6"/>
      <c r="G54" s="7"/>
      <c r="H54" s="7"/>
      <c r="I54" s="6"/>
    </row>
    <row r="55" spans="1:9">
      <c r="A55" s="4"/>
      <c r="B55" s="4"/>
      <c r="C55" s="5"/>
      <c r="D55" s="5"/>
      <c r="E55" s="5"/>
      <c r="F55" s="6"/>
      <c r="G55" s="7"/>
      <c r="H55" s="7"/>
      <c r="I55" s="6"/>
    </row>
    <row r="56" spans="1:9">
      <c r="A56" s="4"/>
      <c r="B56" s="4"/>
      <c r="C56" s="5"/>
      <c r="D56" s="5"/>
      <c r="E56" s="5"/>
      <c r="F56" s="6"/>
      <c r="G56" s="7"/>
      <c r="H56" s="7"/>
      <c r="I56" s="6"/>
    </row>
    <row r="57" spans="1:9">
      <c r="A57" s="4"/>
      <c r="B57" s="4"/>
      <c r="C57" s="5"/>
      <c r="D57" s="5"/>
      <c r="E57" s="5"/>
      <c r="F57" s="6"/>
      <c r="G57" s="7"/>
      <c r="H57" s="7"/>
      <c r="I57" s="6"/>
    </row>
    <row r="58" spans="1:9">
      <c r="A58" s="4"/>
      <c r="B58" s="4"/>
      <c r="C58" s="5"/>
      <c r="D58" s="5"/>
      <c r="E58" s="5"/>
      <c r="F58" s="6">
        <f>(Table5108911[[#This Row],[Broj bodova - Mirjana Đurić]]+Table5108911[[#This Row],[Broj bodova - Igor Vučinoć]]+Table5108911[[#This Row],[Broj bodova -  Slobodan Vuković]])/3</f>
        <v>0</v>
      </c>
      <c r="G58" s="7"/>
      <c r="H58" s="7"/>
      <c r="I58" s="6" t="e">
        <f>Table5108911[[#This Row],[Odobreni iznos sredstava (€)]]/Table5108911[[#This Row],[Traženi iznos sredstava (€)]]*100</f>
        <v>#DIV/0!</v>
      </c>
    </row>
    <row r="59" spans="1:9">
      <c r="A59" s="4"/>
      <c r="B59" s="4"/>
      <c r="C59" s="5"/>
      <c r="D59" s="5"/>
      <c r="E59" s="5"/>
      <c r="F59" s="6">
        <f>(Table5108911[[#This Row],[Broj bodova - Mirjana Đurić]]+Table5108911[[#This Row],[Broj bodova - Igor Vučinoć]]+Table5108911[[#This Row],[Broj bodova -  Slobodan Vuković]])/3</f>
        <v>0</v>
      </c>
      <c r="G59" s="7"/>
      <c r="H59" s="7"/>
      <c r="I59" s="6" t="e">
        <f>Table5108911[[#This Row],[Odobreni iznos sredstava (€)]]/Table5108911[[#This Row],[Traženi iznos sredstava (€)]]*100</f>
        <v>#DIV/0!</v>
      </c>
    </row>
    <row r="60" spans="1:9">
      <c r="A60" s="4"/>
      <c r="B60" s="4"/>
      <c r="C60" s="5"/>
      <c r="D60" s="5"/>
      <c r="E60" s="5"/>
      <c r="F60" s="6">
        <f>(Table5108911[[#This Row],[Broj bodova - Mirjana Đurić]]+Table5108911[[#This Row],[Broj bodova - Igor Vučinoć]]+Table5108911[[#This Row],[Broj bodova -  Slobodan Vuković]])/3</f>
        <v>0</v>
      </c>
      <c r="G60" s="7"/>
      <c r="H60" s="7"/>
      <c r="I60" s="6" t="e">
        <f>Table5108911[[#This Row],[Odobreni iznos sredstava (€)]]/Table5108911[[#This Row],[Traženi iznos sredstava (€)]]*100</f>
        <v>#DIV/0!</v>
      </c>
    </row>
    <row r="61" spans="1:9">
      <c r="A61" s="4"/>
      <c r="B61" s="4"/>
      <c r="C61" s="5"/>
      <c r="D61" s="5"/>
      <c r="E61" s="5"/>
      <c r="F61" s="6">
        <f>(Table5108911[[#This Row],[Broj bodova - Mirjana Đurić]]+Table5108911[[#This Row],[Broj bodova - Igor Vučinoć]]+Table5108911[[#This Row],[Broj bodova -  Slobodan Vuković]])/3</f>
        <v>0</v>
      </c>
      <c r="G61" s="7"/>
      <c r="H61" s="7"/>
      <c r="I61" s="6" t="e">
        <f>Table5108911[[#This Row],[Odobreni iznos sredstava (€)]]/Table5108911[[#This Row],[Traženi iznos sredstava (€)]]*100</f>
        <v>#DIV/0!</v>
      </c>
    </row>
    <row r="62" spans="1:9">
      <c r="A62" s="4"/>
      <c r="B62" s="4"/>
      <c r="C62" s="5"/>
      <c r="D62" s="5"/>
      <c r="E62" s="5"/>
      <c r="F62" s="6">
        <f>(Table5108911[[#This Row],[Broj bodova - Mirjana Đurić]]+Table5108911[[#This Row],[Broj bodova - Igor Vučinoć]]+Table5108911[[#This Row],[Broj bodova -  Slobodan Vuković]])/3</f>
        <v>0</v>
      </c>
      <c r="G62" s="7"/>
      <c r="H62" s="7"/>
      <c r="I62" s="6" t="e">
        <f>Table5108911[[#This Row],[Odobreni iznos sredstava (€)]]/Table5108911[[#This Row],[Traženi iznos sredstava (€)]]*100</f>
        <v>#DIV/0!</v>
      </c>
    </row>
    <row r="63" spans="1:9">
      <c r="A63" s="4"/>
      <c r="B63" s="4"/>
      <c r="C63" s="5"/>
      <c r="D63" s="5"/>
      <c r="E63" s="5"/>
      <c r="F63" s="6">
        <f>(Table5108911[[#This Row],[Broj bodova - Mirjana Đurić]]+Table5108911[[#This Row],[Broj bodova - Igor Vučinoć]]+Table5108911[[#This Row],[Broj bodova -  Slobodan Vuković]])/3</f>
        <v>0</v>
      </c>
      <c r="G63" s="7"/>
      <c r="H63" s="7"/>
      <c r="I63" s="6" t="e">
        <f>Table5108911[[#This Row],[Odobreni iznos sredstava (€)]]/Table5108911[[#This Row],[Traženi iznos sredstava (€)]]*100</f>
        <v>#DIV/0!</v>
      </c>
    </row>
  </sheetData>
  <mergeCells count="3">
    <mergeCell ref="A1:I1"/>
    <mergeCell ref="A3:I3"/>
    <mergeCell ref="A4:I4"/>
  </mergeCells>
  <pageMargins left="0.7" right="0.7" top="0.75" bottom="0.75" header="0.3" footer="0.3"/>
  <pageSetup scale="61" fitToHeight="2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zoomScale="80" zoomScaleNormal="80" workbookViewId="0">
      <selection activeCell="A7" sqref="A7:I26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>
      <c r="A1" s="49" t="s">
        <v>13</v>
      </c>
      <c r="B1" s="49"/>
      <c r="C1" s="49"/>
      <c r="D1" s="49"/>
      <c r="E1" s="49"/>
      <c r="F1" s="49"/>
      <c r="G1" s="49"/>
      <c r="H1" s="49"/>
      <c r="I1" s="49"/>
    </row>
    <row r="2" spans="1:10" ht="18.75">
      <c r="A2" s="8" t="s">
        <v>11</v>
      </c>
      <c r="B2" s="8"/>
      <c r="C2" s="8"/>
      <c r="D2" s="8"/>
      <c r="E2" s="8"/>
      <c r="F2" s="8"/>
      <c r="G2" s="8"/>
      <c r="H2" s="8"/>
      <c r="I2" s="8"/>
    </row>
    <row r="3" spans="1:10" ht="18.75">
      <c r="A3" s="49" t="s">
        <v>14</v>
      </c>
      <c r="B3" s="49"/>
      <c r="C3" s="49"/>
      <c r="D3" s="49"/>
      <c r="E3" s="49"/>
      <c r="F3" s="49"/>
      <c r="G3" s="49"/>
      <c r="H3" s="49"/>
      <c r="I3" s="49"/>
    </row>
    <row r="4" spans="1:10" ht="18.75">
      <c r="A4" s="49" t="s">
        <v>0</v>
      </c>
      <c r="B4" s="49"/>
      <c r="C4" s="49"/>
      <c r="D4" s="49"/>
      <c r="E4" s="49"/>
      <c r="F4" s="49"/>
      <c r="G4" s="49"/>
      <c r="H4" s="49"/>
      <c r="I4" s="49"/>
    </row>
    <row r="6" spans="1:10" ht="42" customHeight="1">
      <c r="A6" s="1" t="s">
        <v>1</v>
      </c>
      <c r="B6" s="1" t="s">
        <v>2</v>
      </c>
      <c r="C6" s="2" t="s">
        <v>15</v>
      </c>
      <c r="D6" s="2" t="s">
        <v>18</v>
      </c>
      <c r="E6" s="2" t="s">
        <v>21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>
      <c r="A7" s="4"/>
      <c r="B7" s="4"/>
      <c r="C7" s="37"/>
      <c r="D7" s="37"/>
      <c r="E7" s="37"/>
      <c r="F7" s="39"/>
      <c r="G7" s="40"/>
      <c r="H7" s="40"/>
      <c r="I7" s="39"/>
      <c r="J7" s="3"/>
    </row>
    <row r="8" spans="1:10">
      <c r="A8" s="4"/>
      <c r="B8" s="4"/>
      <c r="C8" s="37"/>
      <c r="D8" s="37"/>
      <c r="E8" s="37"/>
      <c r="F8" s="39"/>
      <c r="G8" s="40"/>
      <c r="H8" s="32"/>
      <c r="I8" s="39"/>
    </row>
    <row r="9" spans="1:10">
      <c r="A9" s="4"/>
      <c r="B9" s="4"/>
      <c r="C9" s="37"/>
      <c r="D9" s="37"/>
      <c r="E9" s="37"/>
      <c r="F9" s="39"/>
      <c r="G9" s="40"/>
      <c r="H9" s="40"/>
      <c r="I9" s="39"/>
    </row>
    <row r="10" spans="1:10">
      <c r="A10" s="4"/>
      <c r="B10" s="4"/>
      <c r="C10" s="37"/>
      <c r="D10" s="37"/>
      <c r="E10" s="37"/>
      <c r="F10" s="39"/>
      <c r="G10" s="40"/>
      <c r="H10" s="40"/>
      <c r="I10" s="39"/>
    </row>
    <row r="11" spans="1:10">
      <c r="A11" s="4"/>
      <c r="B11" s="4"/>
      <c r="C11" s="37"/>
      <c r="D11" s="37"/>
      <c r="E11" s="37"/>
      <c r="F11" s="39"/>
      <c r="G11" s="40"/>
      <c r="H11" s="40"/>
      <c r="I11" s="39"/>
    </row>
    <row r="12" spans="1:10">
      <c r="A12" s="4"/>
      <c r="B12" s="4"/>
      <c r="C12" s="37"/>
      <c r="D12" s="37"/>
      <c r="E12" s="37"/>
      <c r="F12" s="39"/>
      <c r="G12" s="40"/>
      <c r="H12" s="40"/>
      <c r="I12" s="39"/>
    </row>
    <row r="13" spans="1:10">
      <c r="A13" s="4"/>
      <c r="B13" s="4"/>
      <c r="C13" s="37"/>
      <c r="D13" s="37"/>
      <c r="E13" s="37"/>
      <c r="F13" s="39"/>
      <c r="G13" s="40"/>
      <c r="H13" s="40"/>
      <c r="I13" s="39"/>
    </row>
    <row r="14" spans="1:10">
      <c r="A14" s="4"/>
      <c r="B14" s="4"/>
      <c r="C14" s="37"/>
      <c r="D14" s="37"/>
      <c r="E14" s="37"/>
      <c r="F14" s="39"/>
      <c r="G14" s="40"/>
      <c r="H14" s="40"/>
      <c r="I14" s="39"/>
    </row>
    <row r="15" spans="1:10">
      <c r="A15" s="4"/>
      <c r="B15" s="4"/>
      <c r="C15" s="37"/>
      <c r="D15" s="37"/>
      <c r="E15" s="37"/>
      <c r="F15" s="39"/>
      <c r="G15" s="40"/>
      <c r="H15" s="40"/>
      <c r="I15" s="39"/>
    </row>
    <row r="16" spans="1:10">
      <c r="A16" s="4"/>
      <c r="B16" s="4"/>
      <c r="C16" s="37"/>
      <c r="D16" s="37"/>
      <c r="E16" s="37"/>
      <c r="F16" s="39"/>
      <c r="G16" s="40"/>
      <c r="H16" s="40"/>
      <c r="I16" s="39"/>
    </row>
    <row r="17" spans="1:9">
      <c r="A17" s="4"/>
      <c r="B17" s="4"/>
      <c r="C17" s="37"/>
      <c r="D17" s="37"/>
      <c r="E17" s="37"/>
      <c r="F17" s="39"/>
      <c r="G17" s="40"/>
      <c r="H17" s="40"/>
      <c r="I17" s="39"/>
    </row>
    <row r="18" spans="1:9">
      <c r="A18" s="4"/>
      <c r="B18" s="4"/>
      <c r="C18" s="37"/>
      <c r="D18" s="37"/>
      <c r="E18" s="37"/>
      <c r="F18" s="39"/>
      <c r="G18" s="40"/>
      <c r="H18" s="40"/>
      <c r="I18" s="39"/>
    </row>
    <row r="19" spans="1:9">
      <c r="A19" s="4"/>
      <c r="B19" s="4"/>
      <c r="C19" s="37"/>
      <c r="D19" s="37"/>
      <c r="E19" s="37"/>
      <c r="F19" s="39"/>
      <c r="G19" s="40"/>
      <c r="H19" s="40"/>
      <c r="I19" s="39"/>
    </row>
    <row r="20" spans="1:9">
      <c r="A20" s="4"/>
      <c r="B20" s="4"/>
      <c r="C20" s="37"/>
      <c r="D20" s="37"/>
      <c r="E20" s="37"/>
      <c r="F20" s="39"/>
      <c r="G20" s="40"/>
      <c r="H20" s="40"/>
      <c r="I20" s="39"/>
    </row>
    <row r="21" spans="1:9">
      <c r="A21" s="4"/>
      <c r="B21" s="4"/>
      <c r="C21" s="37"/>
      <c r="D21" s="37"/>
      <c r="E21" s="37"/>
      <c r="F21" s="39"/>
      <c r="G21" s="40"/>
      <c r="H21" s="40"/>
      <c r="I21" s="39"/>
    </row>
    <row r="22" spans="1:9">
      <c r="A22" s="4"/>
      <c r="B22" s="4"/>
      <c r="C22" s="37"/>
      <c r="D22" s="37"/>
      <c r="E22" s="37"/>
      <c r="F22" s="39"/>
      <c r="G22" s="40"/>
      <c r="H22" s="40"/>
      <c r="I22" s="39"/>
    </row>
    <row r="23" spans="1:9">
      <c r="A23" s="4"/>
      <c r="B23" s="4"/>
      <c r="C23" s="37"/>
      <c r="D23" s="37"/>
      <c r="E23" s="37"/>
      <c r="F23" s="39"/>
      <c r="G23" s="40"/>
      <c r="H23" s="40"/>
      <c r="I23" s="39"/>
    </row>
    <row r="24" spans="1:9">
      <c r="A24" s="4"/>
      <c r="B24" s="4"/>
      <c r="C24" s="37"/>
      <c r="D24" s="37"/>
      <c r="E24" s="37"/>
      <c r="F24" s="39"/>
      <c r="G24" s="40"/>
      <c r="H24" s="40"/>
      <c r="I24" s="39"/>
    </row>
    <row r="25" spans="1:9">
      <c r="A25" s="4"/>
      <c r="B25" s="4"/>
      <c r="C25" s="37"/>
      <c r="D25" s="37"/>
      <c r="E25" s="37"/>
      <c r="F25" s="39"/>
      <c r="G25" s="40"/>
      <c r="H25" s="40"/>
      <c r="I25" s="39"/>
    </row>
    <row r="26" spans="1:9">
      <c r="A26" s="4"/>
      <c r="B26" s="4"/>
      <c r="C26" s="37"/>
      <c r="D26" s="37"/>
      <c r="E26" s="37"/>
      <c r="F26" s="39"/>
      <c r="G26" s="40"/>
      <c r="H26" s="40"/>
      <c r="I26" s="39"/>
    </row>
    <row r="27" spans="1:9">
      <c r="A27" s="4"/>
      <c r="B27" s="4"/>
      <c r="C27" s="37"/>
      <c r="D27" s="37"/>
      <c r="E27" s="37"/>
      <c r="F27" s="39">
        <f>(Table510891112[[#This Row],[Broj bodova - Mirjana Đurić]]+Table510891112[[#This Row],[Broj bodova -Igor Vučinoć]])/2</f>
        <v>0</v>
      </c>
      <c r="G27" s="40"/>
      <c r="H27" s="40"/>
      <c r="I27" s="39" t="e">
        <f>Table510891112[[#This Row],[Odobreni iznos sredstava (€)]]/Table510891112[[#This Row],[Traženi iznos sredstava (€)]]*100</f>
        <v>#DIV/0!</v>
      </c>
    </row>
    <row r="28" spans="1:9">
      <c r="A28" s="4"/>
      <c r="B28" s="4"/>
      <c r="C28" s="37"/>
      <c r="D28" s="37"/>
      <c r="E28" s="37"/>
      <c r="F28" s="39">
        <f>(Table510891112[[#This Row],[Broj bodova - Mirjana Đurić]]+Table510891112[[#This Row],[Broj bodova -Igor Vučinoć]])/2</f>
        <v>0</v>
      </c>
      <c r="G28" s="40"/>
      <c r="H28" s="40"/>
      <c r="I28" s="39" t="e">
        <f>Table510891112[[#This Row],[Odobreni iznos sredstava (€)]]/Table510891112[[#This Row],[Traženi iznos sredstava (€)]]*100</f>
        <v>#DIV/0!</v>
      </c>
    </row>
    <row r="29" spans="1:9">
      <c r="A29" s="4"/>
      <c r="B29" s="4"/>
      <c r="C29" s="37"/>
      <c r="D29" s="37"/>
      <c r="E29" s="37"/>
      <c r="F29" s="39">
        <f>(Table510891112[[#This Row],[Broj bodova - Mirjana Đurić]]+Table510891112[[#This Row],[Broj bodova -Igor Vučinoć]])/2</f>
        <v>0</v>
      </c>
      <c r="G29" s="40"/>
      <c r="H29" s="40"/>
      <c r="I29" s="39" t="e">
        <f>Table510891112[[#This Row],[Odobreni iznos sredstava (€)]]/Table510891112[[#This Row],[Traženi iznos sredstava (€)]]*100</f>
        <v>#DIV/0!</v>
      </c>
    </row>
    <row r="30" spans="1:9">
      <c r="A30" s="4"/>
      <c r="B30" s="4"/>
      <c r="C30" s="37"/>
      <c r="D30" s="37"/>
      <c r="E30" s="37"/>
      <c r="F30" s="39">
        <f>(Table510891112[[#This Row],[Broj bodova - Mirjana Đurić]]+Table510891112[[#This Row],[Broj bodova -Igor Vučinoć]])/2</f>
        <v>0</v>
      </c>
      <c r="G30" s="40"/>
      <c r="H30" s="40"/>
      <c r="I30" s="39" t="e">
        <f>Table510891112[[#This Row],[Odobreni iznos sredstava (€)]]/Table510891112[[#This Row],[Traženi iznos sredstava (€)]]*100</f>
        <v>#DIV/0!</v>
      </c>
    </row>
    <row r="31" spans="1:9">
      <c r="A31" s="4"/>
      <c r="B31" s="4"/>
      <c r="C31" s="37"/>
      <c r="D31" s="37"/>
      <c r="E31" s="37"/>
      <c r="F31" s="39">
        <f>(Table510891112[[#This Row],[Broj bodova - Mirjana Đurić]]+Table510891112[[#This Row],[Broj bodova -Igor Vučinoć]])/2</f>
        <v>0</v>
      </c>
      <c r="G31" s="40"/>
      <c r="H31" s="40"/>
      <c r="I31" s="39" t="e">
        <f>Table510891112[[#This Row],[Odobreni iznos sredstava (€)]]/Table510891112[[#This Row],[Traženi iznos sredstava (€)]]*100</f>
        <v>#DIV/0!</v>
      </c>
    </row>
    <row r="32" spans="1:9">
      <c r="A32" s="4"/>
      <c r="B32" s="4"/>
      <c r="C32" s="37"/>
      <c r="D32" s="37"/>
      <c r="E32" s="37"/>
      <c r="F32" s="39">
        <f>(Table510891112[[#This Row],[Broj bodova - Mirjana Đurić]]+Table510891112[[#This Row],[Broj bodova -Igor Vučinoć]])/2</f>
        <v>0</v>
      </c>
      <c r="G32" s="40"/>
      <c r="H32" s="40"/>
      <c r="I32" s="39" t="e">
        <f>Table510891112[[#This Row],[Odobreni iznos sredstava (€)]]/Table510891112[[#This Row],[Traženi iznos sredstava (€)]]*100</f>
        <v>#DIV/0!</v>
      </c>
    </row>
    <row r="33" spans="1:9">
      <c r="A33" s="4"/>
      <c r="B33" s="4"/>
      <c r="C33" s="37"/>
      <c r="D33" s="37"/>
      <c r="E33" s="37"/>
      <c r="F33" s="39">
        <f>(Table510891112[[#This Row],[Broj bodova - Mirjana Đurić]]+Table510891112[[#This Row],[Broj bodova -Igor Vučinoć]])/2</f>
        <v>0</v>
      </c>
      <c r="G33" s="40"/>
      <c r="H33" s="40"/>
      <c r="I33" s="39" t="e">
        <f>Table510891112[[#This Row],[Odobreni iznos sredstava (€)]]/Table510891112[[#This Row],[Traženi iznos sredstava (€)]]*100</f>
        <v>#DIV/0!</v>
      </c>
    </row>
    <row r="34" spans="1:9">
      <c r="A34" s="4"/>
      <c r="B34" s="4"/>
      <c r="C34" s="37"/>
      <c r="D34" s="37"/>
      <c r="E34" s="37"/>
      <c r="F34" s="39">
        <f>(Table510891112[[#This Row],[Broj bodova - Mirjana Đurić]]+Table510891112[[#This Row],[Broj bodova -Igor Vučinoć]])/2</f>
        <v>0</v>
      </c>
      <c r="G34" s="40"/>
      <c r="H34" s="40"/>
      <c r="I34" s="39" t="e">
        <f>Table510891112[[#This Row],[Odobreni iznos sredstava (€)]]/Table510891112[[#This Row],[Traženi iznos sredstava (€)]]*100</f>
        <v>#DIV/0!</v>
      </c>
    </row>
    <row r="35" spans="1:9">
      <c r="A35" s="4"/>
      <c r="B35" s="4"/>
      <c r="C35" s="37"/>
      <c r="D35" s="37"/>
      <c r="E35" s="37"/>
      <c r="F35" s="39">
        <f>(Table510891112[[#This Row],[Broj bodova - Mirjana Đurić]]+Table510891112[[#This Row],[Broj bodova -Igor Vučinoć]])/2</f>
        <v>0</v>
      </c>
      <c r="G35" s="40"/>
      <c r="H35" s="40"/>
      <c r="I35" s="39" t="e">
        <f>Table510891112[[#This Row],[Odobreni iznos sredstava (€)]]/Table510891112[[#This Row],[Traženi iznos sredstava (€)]]*100</f>
        <v>#DIV/0!</v>
      </c>
    </row>
    <row r="36" spans="1:9">
      <c r="A36" s="4"/>
      <c r="B36" s="4"/>
      <c r="C36" s="37"/>
      <c r="D36" s="37"/>
      <c r="E36" s="37"/>
      <c r="F36" s="39">
        <f>(Table510891112[[#This Row],[Broj bodova - Mirjana Đurić]]+Table510891112[[#This Row],[Broj bodova -Igor Vučinoć]])/2</f>
        <v>0</v>
      </c>
      <c r="G36" s="40"/>
      <c r="H36" s="40"/>
      <c r="I36" s="39" t="e">
        <f>Table510891112[[#This Row],[Odobreni iznos sredstava (€)]]/Table510891112[[#This Row],[Traženi iznos sredstava (€)]]*100</f>
        <v>#DIV/0!</v>
      </c>
    </row>
    <row r="37" spans="1:9">
      <c r="A37" s="4"/>
      <c r="B37" s="4"/>
      <c r="C37" s="37"/>
      <c r="D37" s="37"/>
      <c r="E37" s="37"/>
      <c r="F37" s="39">
        <f>(Table510891112[[#This Row],[Broj bodova - Mirjana Đurić]]+Table510891112[[#This Row],[Broj bodova -Igor Vučinoć]])/2</f>
        <v>0</v>
      </c>
      <c r="G37" s="40"/>
      <c r="H37" s="40"/>
      <c r="I37" s="39" t="e">
        <f>Table510891112[[#This Row],[Odobreni iznos sredstava (€)]]/Table510891112[[#This Row],[Traženi iznos sredstava (€)]]*100</f>
        <v>#DIV/0!</v>
      </c>
    </row>
    <row r="38" spans="1:9">
      <c r="A38" s="4"/>
      <c r="B38" s="4"/>
      <c r="C38" s="37"/>
      <c r="D38" s="37"/>
      <c r="E38" s="37"/>
      <c r="F38" s="39">
        <f>(Table510891112[[#This Row],[Broj bodova - Mirjana Đurić]]+Table510891112[[#This Row],[Broj bodova -Igor Vučinoć]])/2</f>
        <v>0</v>
      </c>
      <c r="G38" s="40"/>
      <c r="H38" s="40"/>
      <c r="I38" s="39" t="e">
        <f>Table510891112[[#This Row],[Odobreni iznos sredstava (€)]]/Table510891112[[#This Row],[Traženi iznos sredstava (€)]]*100</f>
        <v>#DIV/0!</v>
      </c>
    </row>
    <row r="39" spans="1:9">
      <c r="A39" s="4"/>
      <c r="B39" s="4"/>
      <c r="C39" s="37"/>
      <c r="D39" s="37"/>
      <c r="E39" s="37"/>
      <c r="F39" s="39">
        <f>(Table510891112[[#This Row],[Broj bodova - Mirjana Đurić]]+Table510891112[[#This Row],[Broj bodova -Igor Vučinoć]])/2</f>
        <v>0</v>
      </c>
      <c r="G39" s="40"/>
      <c r="H39" s="40"/>
      <c r="I39" s="39" t="e">
        <f>Table510891112[[#This Row],[Odobreni iznos sredstava (€)]]/Table510891112[[#This Row],[Traženi iznos sredstava (€)]]*100</f>
        <v>#DIV/0!</v>
      </c>
    </row>
    <row r="40" spans="1:9">
      <c r="A40" s="4"/>
      <c r="B40" s="4"/>
      <c r="C40" s="37"/>
      <c r="D40" s="37"/>
      <c r="E40" s="37"/>
      <c r="F40" s="39">
        <f>(Table510891112[[#This Row],[Broj bodova - Mirjana Đurić]]+Table510891112[[#This Row],[Broj bodova -Igor Vučinoć]])/2</f>
        <v>0</v>
      </c>
      <c r="G40" s="40"/>
      <c r="H40" s="40"/>
      <c r="I40" s="39" t="e">
        <f>Table510891112[[#This Row],[Odobreni iznos sredstava (€)]]/Table510891112[[#This Row],[Traženi iznos sredstava (€)]]*100</f>
        <v>#DIV/0!</v>
      </c>
    </row>
    <row r="41" spans="1:9">
      <c r="A41" s="4"/>
      <c r="B41" s="4"/>
      <c r="C41" s="37"/>
      <c r="D41" s="37"/>
      <c r="E41" s="37"/>
      <c r="F41" s="39">
        <f>(Table510891112[[#This Row],[Broj bodova - Mirjana Đurić]]+Table510891112[[#This Row],[Broj bodova -Igor Vučinoć]])/2</f>
        <v>0</v>
      </c>
      <c r="G41" s="40"/>
      <c r="H41" s="40"/>
      <c r="I41" s="39" t="e">
        <f>Table510891112[[#This Row],[Odobreni iznos sredstava (€)]]/Table510891112[[#This Row],[Traženi iznos sredstava (€)]]*100</f>
        <v>#DIV/0!</v>
      </c>
    </row>
    <row r="42" spans="1:9">
      <c r="A42" s="4"/>
      <c r="B42" s="4"/>
      <c r="C42" s="37"/>
      <c r="D42" s="37"/>
      <c r="E42" s="37"/>
      <c r="F42" s="39">
        <f>(Table510891112[[#This Row],[Broj bodova - Mirjana Đurić]]+Table510891112[[#This Row],[Broj bodova -Igor Vučinoć]])/2</f>
        <v>0</v>
      </c>
      <c r="G42" s="40"/>
      <c r="H42" s="40"/>
      <c r="I42" s="39" t="e">
        <f>Table510891112[[#This Row],[Odobreni iznos sredstava (€)]]/Table510891112[[#This Row],[Traženi iznos sredstava (€)]]*100</f>
        <v>#DIV/0!</v>
      </c>
    </row>
    <row r="43" spans="1:9">
      <c r="A43" s="4"/>
      <c r="B43" s="4"/>
      <c r="C43" s="37"/>
      <c r="D43" s="37"/>
      <c r="E43" s="37"/>
      <c r="F43" s="39">
        <f>(Table510891112[[#This Row],[Broj bodova - Mirjana Đurić]]+Table510891112[[#This Row],[Broj bodova -Igor Vučinoć]])/2</f>
        <v>0</v>
      </c>
      <c r="G43" s="40"/>
      <c r="H43" s="40"/>
      <c r="I43" s="39" t="e">
        <f>Table510891112[[#This Row],[Odobreni iznos sredstava (€)]]/Table510891112[[#This Row],[Traženi iznos sredstava (€)]]*100</f>
        <v>#DIV/0!</v>
      </c>
    </row>
    <row r="44" spans="1:9">
      <c r="A44" s="4"/>
      <c r="B44" s="4"/>
      <c r="C44" s="37"/>
      <c r="D44" s="37"/>
      <c r="E44" s="37"/>
      <c r="F44" s="39">
        <f>(Table510891112[[#This Row],[Broj bodova - Mirjana Đurić]]+Table510891112[[#This Row],[Broj bodova -Igor Vučinoć]])/2</f>
        <v>0</v>
      </c>
      <c r="G44" s="40"/>
      <c r="H44" s="40"/>
      <c r="I44" s="39" t="e">
        <f>Table510891112[[#This Row],[Odobreni iznos sredstava (€)]]/Table510891112[[#This Row],[Traženi iznos sredstava (€)]]*100</f>
        <v>#DIV/0!</v>
      </c>
    </row>
    <row r="45" spans="1:9">
      <c r="A45" s="4"/>
      <c r="B45" s="4"/>
      <c r="C45" s="37"/>
      <c r="D45" s="37"/>
      <c r="E45" s="37"/>
      <c r="F45" s="39">
        <f>(Table510891112[[#This Row],[Broj bodova - Mirjana Đurić]]+Table510891112[[#This Row],[Broj bodova -Igor Vučinoć]])/2</f>
        <v>0</v>
      </c>
      <c r="G45" s="40"/>
      <c r="H45" s="40"/>
      <c r="I45" s="39" t="e">
        <f>Table510891112[[#This Row],[Odobreni iznos sredstava (€)]]/Table510891112[[#This Row],[Traženi iznos sredstava (€)]]*100</f>
        <v>#DIV/0!</v>
      </c>
    </row>
    <row r="46" spans="1:9">
      <c r="A46" s="4"/>
      <c r="B46" s="4"/>
      <c r="C46" s="37"/>
      <c r="D46" s="37"/>
      <c r="E46" s="37"/>
      <c r="F46" s="39">
        <f>(Table510891112[[#This Row],[Broj bodova - Mirjana Đurić]]+Table510891112[[#This Row],[Broj bodova -Igor Vučinoć]])/2</f>
        <v>0</v>
      </c>
      <c r="G46" s="40"/>
      <c r="H46" s="40"/>
      <c r="I46" s="39" t="e">
        <f>Table510891112[[#This Row],[Odobreni iznos sredstava (€)]]/Table510891112[[#This Row],[Traženi iznos sredstava (€)]]*100</f>
        <v>#DIV/0!</v>
      </c>
    </row>
    <row r="47" spans="1:9">
      <c r="A47" s="4"/>
      <c r="B47" s="4"/>
      <c r="C47" s="37"/>
      <c r="D47" s="37"/>
      <c r="E47" s="37"/>
      <c r="F47" s="39">
        <f>(Table510891112[[#This Row],[Broj bodova - Mirjana Đurić]]+Table510891112[[#This Row],[Broj bodova -Igor Vučinoć]])/2</f>
        <v>0</v>
      </c>
      <c r="G47" s="40"/>
      <c r="H47" s="40"/>
      <c r="I47" s="39" t="e">
        <f>Table510891112[[#This Row],[Odobreni iznos sredstava (€)]]/Table510891112[[#This Row],[Traženi iznos sredstava (€)]]*100</f>
        <v>#DIV/0!</v>
      </c>
    </row>
    <row r="48" spans="1:9">
      <c r="A48" s="4"/>
      <c r="B48" s="4"/>
      <c r="C48" s="37"/>
      <c r="D48" s="37"/>
      <c r="E48" s="37"/>
      <c r="F48" s="39">
        <f>(Table510891112[[#This Row],[Broj bodova - Mirjana Đurić]]+Table510891112[[#This Row],[Broj bodova -Igor Vučinoć]])/2</f>
        <v>0</v>
      </c>
      <c r="G48" s="40"/>
      <c r="H48" s="40"/>
      <c r="I48" s="39" t="e">
        <f>Table510891112[[#This Row],[Odobreni iznos sredstava (€)]]/Table510891112[[#This Row],[Traženi iznos sredstava (€)]]*100</f>
        <v>#DIV/0!</v>
      </c>
    </row>
    <row r="49" spans="1:9">
      <c r="A49" s="4"/>
      <c r="B49" s="4"/>
      <c r="C49" s="37"/>
      <c r="D49" s="37"/>
      <c r="E49" s="37"/>
      <c r="F49" s="39">
        <f>(Table510891112[[#This Row],[Broj bodova - Mirjana Đurić]]+Table510891112[[#This Row],[Broj bodova -Igor Vučinoć]])/2</f>
        <v>0</v>
      </c>
      <c r="G49" s="40"/>
      <c r="H49" s="40"/>
      <c r="I49" s="39" t="e">
        <f>Table510891112[[#This Row],[Odobreni iznos sredstava (€)]]/Table510891112[[#This Row],[Traženi iznos sredstava (€)]]*100</f>
        <v>#DIV/0!</v>
      </c>
    </row>
    <row r="50" spans="1:9">
      <c r="A50" s="4"/>
      <c r="B50" s="4"/>
      <c r="C50" s="37"/>
      <c r="D50" s="37"/>
      <c r="E50" s="37"/>
      <c r="F50" s="39">
        <f>(Table510891112[[#This Row],[Broj bodova - Mirjana Đurić]]+Table510891112[[#This Row],[Broj bodova -Igor Vučinoć]])/2</f>
        <v>0</v>
      </c>
      <c r="G50" s="40"/>
      <c r="H50" s="40"/>
      <c r="I50" s="39" t="e">
        <f>Table510891112[[#This Row],[Odobreni iznos sredstava (€)]]/Table510891112[[#This Row],[Traženi iznos sredstava (€)]]*100</f>
        <v>#DIV/0!</v>
      </c>
    </row>
    <row r="51" spans="1:9">
      <c r="A51" s="4"/>
      <c r="B51" s="4"/>
      <c r="C51" s="37"/>
      <c r="D51" s="37"/>
      <c r="E51" s="37"/>
      <c r="F51" s="39">
        <f>(Table510891112[[#This Row],[Broj bodova - Mirjana Đurić]]+Table510891112[[#This Row],[Broj bodova -Igor Vučinoć]])/2</f>
        <v>0</v>
      </c>
      <c r="G51" s="40"/>
      <c r="H51" s="40"/>
      <c r="I51" s="39" t="e">
        <f>Table510891112[[#This Row],[Odobreni iznos sredstava (€)]]/Table510891112[[#This Row],[Traženi iznos sredstava (€)]]*100</f>
        <v>#DIV/0!</v>
      </c>
    </row>
    <row r="52" spans="1:9">
      <c r="A52" s="4"/>
      <c r="B52" s="4"/>
      <c r="C52" s="37"/>
      <c r="D52" s="37"/>
      <c r="E52" s="37"/>
      <c r="F52" s="39">
        <f>(Table510891112[[#This Row],[Broj bodova - Mirjana Đurić]]+Table510891112[[#This Row],[Broj bodova -Igor Vučinoć]])/2</f>
        <v>0</v>
      </c>
      <c r="G52" s="40"/>
      <c r="H52" s="40"/>
      <c r="I52" s="39" t="e">
        <f>Table510891112[[#This Row],[Odobreni iznos sredstava (€)]]/Table510891112[[#This Row],[Traženi iznos sredstava (€)]]*100</f>
        <v>#DIV/0!</v>
      </c>
    </row>
    <row r="53" spans="1:9">
      <c r="A53" s="4"/>
      <c r="B53" s="4"/>
      <c r="C53" s="37"/>
      <c r="D53" s="37"/>
      <c r="E53" s="37"/>
      <c r="F53" s="39">
        <f>(Table510891112[[#This Row],[Broj bodova - Mirjana Đurić]]+Table510891112[[#This Row],[Broj bodova -Igor Vučinoć]])/2</f>
        <v>0</v>
      </c>
      <c r="G53" s="40"/>
      <c r="H53" s="40"/>
      <c r="I53" s="39" t="e">
        <f>Table510891112[[#This Row],[Odobreni iznos sredstava (€)]]/Table510891112[[#This Row],[Traženi iznos sredstava (€)]]*100</f>
        <v>#DIV/0!</v>
      </c>
    </row>
    <row r="54" spans="1:9">
      <c r="A54" s="4"/>
      <c r="B54" s="4"/>
      <c r="C54" s="37"/>
      <c r="D54" s="37"/>
      <c r="E54" s="37"/>
      <c r="F54" s="39">
        <f>(Table510891112[[#This Row],[Broj bodova - Mirjana Đurić]]+Table510891112[[#This Row],[Broj bodova -Igor Vučinoć]])/2</f>
        <v>0</v>
      </c>
      <c r="G54" s="40"/>
      <c r="H54" s="40"/>
      <c r="I54" s="39" t="e">
        <f>Table510891112[[#This Row],[Odobreni iznos sredstava (€)]]/Table510891112[[#This Row],[Traženi iznos sredstava (€)]]*100</f>
        <v>#DIV/0!</v>
      </c>
    </row>
    <row r="55" spans="1:9">
      <c r="A55" s="4"/>
      <c r="B55" s="4"/>
      <c r="C55" s="37"/>
      <c r="D55" s="37"/>
      <c r="E55" s="37"/>
      <c r="F55" s="39">
        <f>(Table510891112[[#This Row],[Broj bodova - Mirjana Đurić]]+Table510891112[[#This Row],[Broj bodova -Igor Vučinoć]])/2</f>
        <v>0</v>
      </c>
      <c r="G55" s="40"/>
      <c r="H55" s="40"/>
      <c r="I55" s="39" t="e">
        <f>Table510891112[[#This Row],[Odobreni iznos sredstava (€)]]/Table510891112[[#This Row],[Traženi iznos sredstava (€)]]*100</f>
        <v>#DIV/0!</v>
      </c>
    </row>
    <row r="56" spans="1:9">
      <c r="A56" s="4"/>
      <c r="B56" s="4"/>
      <c r="C56" s="37"/>
      <c r="D56" s="37"/>
      <c r="E56" s="37"/>
      <c r="F56" s="39">
        <f>(Table510891112[[#This Row],[Broj bodova - Mirjana Đurić]]+Table510891112[[#This Row],[Broj bodova -Igor Vučinoć]])/2</f>
        <v>0</v>
      </c>
      <c r="G56" s="40"/>
      <c r="H56" s="40"/>
      <c r="I56" s="39" t="e">
        <f>Table510891112[[#This Row],[Odobreni iznos sredstava (€)]]/Table510891112[[#This Row],[Traženi iznos sredstava (€)]]*100</f>
        <v>#DIV/0!</v>
      </c>
    </row>
    <row r="57" spans="1:9">
      <c r="A57" s="4"/>
      <c r="B57" s="4"/>
      <c r="C57" s="37"/>
      <c r="D57" s="37"/>
      <c r="E57" s="37"/>
      <c r="F57" s="39">
        <f>(Table510891112[[#This Row],[Broj bodova - Mirjana Đurić]]+Table510891112[[#This Row],[Broj bodova -Igor Vučinoć]])/2</f>
        <v>0</v>
      </c>
      <c r="G57" s="40"/>
      <c r="H57" s="40"/>
      <c r="I57" s="39" t="e">
        <f>Table510891112[[#This Row],[Odobreni iznos sredstava (€)]]/Table510891112[[#This Row],[Traženi iznos sredstava (€)]]*100</f>
        <v>#DIV/0!</v>
      </c>
    </row>
    <row r="58" spans="1:9">
      <c r="A58" s="4"/>
      <c r="B58" s="4"/>
      <c r="C58" s="37"/>
      <c r="D58" s="37"/>
      <c r="E58" s="37"/>
      <c r="F58" s="39">
        <f>(Table510891112[[#This Row],[Broj bodova - Mirjana Đurić]]+Table510891112[[#This Row],[Broj bodova -Igor Vučinoć]])/2</f>
        <v>0</v>
      </c>
      <c r="G58" s="40"/>
      <c r="H58" s="40"/>
      <c r="I58" s="39" t="e">
        <f>Table510891112[[#This Row],[Odobreni iznos sredstava (€)]]/Table510891112[[#This Row],[Traženi iznos sredstava (€)]]*100</f>
        <v>#DIV/0!</v>
      </c>
    </row>
    <row r="59" spans="1:9">
      <c r="A59" s="4"/>
      <c r="B59" s="4"/>
      <c r="C59" s="37"/>
      <c r="D59" s="37"/>
      <c r="E59" s="37"/>
      <c r="F59" s="39">
        <f>(Table510891112[[#This Row],[Broj bodova - Mirjana Đurić]]+Table510891112[[#This Row],[Broj bodova -Igor Vučinoć]])/2</f>
        <v>0</v>
      </c>
      <c r="G59" s="40"/>
      <c r="H59" s="40"/>
      <c r="I59" s="39" t="e">
        <f>Table510891112[[#This Row],[Odobreni iznos sredstava (€)]]/Table510891112[[#This Row],[Traženi iznos sredstava (€)]]*100</f>
        <v>#DIV/0!</v>
      </c>
    </row>
    <row r="60" spans="1:9">
      <c r="A60" s="4"/>
      <c r="B60" s="4"/>
      <c r="C60" s="37"/>
      <c r="D60" s="37"/>
      <c r="E60" s="37"/>
      <c r="F60" s="39">
        <f>(Table510891112[[#This Row],[Broj bodova - Mirjana Đurić]]+Table510891112[[#This Row],[Broj bodova -Igor Vučinoć]])/2</f>
        <v>0</v>
      </c>
      <c r="G60" s="40"/>
      <c r="H60" s="40"/>
      <c r="I60" s="39" t="e">
        <f>Table510891112[[#This Row],[Odobreni iznos sredstava (€)]]/Table510891112[[#This Row],[Traženi iznos sredstava (€)]]*100</f>
        <v>#DIV/0!</v>
      </c>
    </row>
    <row r="61" spans="1:9">
      <c r="A61" s="4"/>
      <c r="B61" s="4"/>
      <c r="C61" s="37"/>
      <c r="D61" s="37"/>
      <c r="E61" s="37"/>
      <c r="F61" s="39">
        <f>(Table510891112[[#This Row],[Broj bodova - Mirjana Đurić]]+Table510891112[[#This Row],[Broj bodova -Igor Vučinoć]])/2</f>
        <v>0</v>
      </c>
      <c r="G61" s="40"/>
      <c r="H61" s="40"/>
      <c r="I61" s="39" t="e">
        <f>Table510891112[[#This Row],[Odobreni iznos sredstava (€)]]/Table510891112[[#This Row],[Traženi iznos sredstava (€)]]*100</f>
        <v>#DIV/0!</v>
      </c>
    </row>
    <row r="62" spans="1:9">
      <c r="A62" s="4"/>
      <c r="B62" s="4"/>
      <c r="C62" s="37"/>
      <c r="D62" s="37"/>
      <c r="E62" s="37"/>
      <c r="F62" s="39">
        <f>(Table510891112[[#This Row],[Broj bodova - Mirjana Đurić]]+Table510891112[[#This Row],[Broj bodova -Igor Vučinoć]])/2</f>
        <v>0</v>
      </c>
      <c r="G62" s="40"/>
      <c r="H62" s="40"/>
      <c r="I62" s="39" t="e">
        <f>Table510891112[[#This Row],[Odobreni iznos sredstava (€)]]/Table510891112[[#This Row],[Traženi iznos sredstava (€)]]*100</f>
        <v>#DIV/0!</v>
      </c>
    </row>
  </sheetData>
  <mergeCells count="3">
    <mergeCell ref="A1:I1"/>
    <mergeCell ref="A3:I3"/>
    <mergeCell ref="A4:I4"/>
  </mergeCells>
  <pageMargins left="0.7" right="0.7" top="0.75" bottom="0.75" header="0.3" footer="0.3"/>
  <pageSetup scale="61" fitToHeight="2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="82" zoomScaleNormal="82" workbookViewId="0">
      <selection activeCell="E6" sqref="E6"/>
    </sheetView>
  </sheetViews>
  <sheetFormatPr defaultRowHeight="1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>
      <c r="A1" s="49" t="s">
        <v>13</v>
      </c>
      <c r="B1" s="49"/>
      <c r="C1" s="49"/>
      <c r="D1" s="49"/>
      <c r="E1" s="49"/>
      <c r="F1" s="49"/>
      <c r="G1" s="49"/>
      <c r="H1" s="49"/>
      <c r="I1" s="49"/>
    </row>
    <row r="2" spans="1:10" ht="18.75">
      <c r="A2" s="8" t="s">
        <v>12</v>
      </c>
      <c r="B2" s="8"/>
      <c r="C2" s="8"/>
      <c r="D2" s="8"/>
      <c r="E2" s="8"/>
      <c r="F2" s="8"/>
      <c r="G2" s="8"/>
      <c r="H2" s="8"/>
      <c r="I2" s="8"/>
    </row>
    <row r="3" spans="1:10" ht="18.75">
      <c r="A3" s="49" t="s">
        <v>14</v>
      </c>
      <c r="B3" s="49"/>
      <c r="C3" s="49"/>
      <c r="D3" s="49"/>
      <c r="E3" s="49"/>
      <c r="F3" s="49"/>
      <c r="G3" s="49"/>
      <c r="H3" s="49"/>
      <c r="I3" s="49"/>
    </row>
    <row r="4" spans="1:10" ht="18.75">
      <c r="A4" s="49" t="s">
        <v>0</v>
      </c>
      <c r="B4" s="49"/>
      <c r="C4" s="49"/>
      <c r="D4" s="49"/>
      <c r="E4" s="49"/>
      <c r="F4" s="49"/>
      <c r="G4" s="49"/>
      <c r="H4" s="49"/>
      <c r="I4" s="49"/>
    </row>
    <row r="6" spans="1:10" ht="42" customHeight="1">
      <c r="A6" s="1" t="s">
        <v>1</v>
      </c>
      <c r="B6" s="1" t="s">
        <v>2</v>
      </c>
      <c r="C6" s="2" t="s">
        <v>16</v>
      </c>
      <c r="D6" s="2" t="s">
        <v>19</v>
      </c>
      <c r="E6" s="2" t="s">
        <v>21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 ht="19.5" customHeight="1">
      <c r="A7" s="4"/>
      <c r="B7" s="4"/>
      <c r="C7" s="5"/>
      <c r="D7" s="5"/>
      <c r="E7" s="5"/>
      <c r="F7" s="6">
        <f>(Table51089111213[[#This Row],[Broj bodova -Mirjana Đurić]]+Table51089111213[[#This Row],[Broj bodova - Igor Vučinoć]]+Table51089111213[[#This Row],[Broj bodova -  Slobodan Vuković]])/3</f>
        <v>0</v>
      </c>
      <c r="G7" s="7"/>
      <c r="H7" s="7"/>
      <c r="I7" s="6" t="e">
        <f>Table51089111213[[#This Row],[Odobreni iznos sredstava (€)]]/Table51089111213[[#This Row],[Traženi iznos sredstava (€)]]*100</f>
        <v>#DIV/0!</v>
      </c>
      <c r="J7" s="3"/>
    </row>
    <row r="8" spans="1:10">
      <c r="A8" s="4"/>
      <c r="B8" s="4"/>
      <c r="C8" s="5"/>
      <c r="D8" s="5"/>
      <c r="E8" s="5"/>
      <c r="F8" s="6">
        <f>(Table51089111213[[#This Row],[Broj bodova -Mirjana Đurić]]+Table51089111213[[#This Row],[Broj bodova - Igor Vučinoć]]+Table51089111213[[#This Row],[Broj bodova -  Slobodan Vuković]])/3</f>
        <v>0</v>
      </c>
      <c r="G8" s="7"/>
      <c r="H8" s="7"/>
      <c r="I8" s="6" t="e">
        <f>Table51089111213[[#This Row],[Odobreni iznos sredstava (€)]]/Table51089111213[[#This Row],[Traženi iznos sredstava (€)]]*100</f>
        <v>#DIV/0!</v>
      </c>
    </row>
    <row r="9" spans="1:10">
      <c r="A9" s="4"/>
      <c r="B9" s="4"/>
      <c r="C9" s="5"/>
      <c r="D9" s="5"/>
      <c r="E9" s="5"/>
      <c r="F9" s="6">
        <f>(Table51089111213[[#This Row],[Broj bodova -Mirjana Đurić]]+Table51089111213[[#This Row],[Broj bodova - Igor Vučinoć]]+Table51089111213[[#This Row],[Broj bodova -  Slobodan Vuković]])/3</f>
        <v>0</v>
      </c>
      <c r="G9" s="7"/>
      <c r="H9" s="7"/>
      <c r="I9" s="6" t="e">
        <f>Table51089111213[[#This Row],[Odobreni iznos sredstava (€)]]/Table51089111213[[#This Row],[Traženi iznos sredstava (€)]]*100</f>
        <v>#DIV/0!</v>
      </c>
    </row>
    <row r="10" spans="1:10">
      <c r="A10" s="4"/>
      <c r="B10" s="4"/>
      <c r="C10" s="5"/>
      <c r="D10" s="5"/>
      <c r="E10" s="5"/>
      <c r="F10" s="6">
        <f>(Table51089111213[[#This Row],[Broj bodova -Mirjana Đurić]]+Table51089111213[[#This Row],[Broj bodova - Igor Vučinoć]]+Table51089111213[[#This Row],[Broj bodova -  Slobodan Vuković]])/3</f>
        <v>0</v>
      </c>
      <c r="G10" s="7"/>
      <c r="H10" s="7"/>
      <c r="I10" s="6" t="e">
        <f>Table51089111213[[#This Row],[Odobreni iznos sredstava (€)]]/Table51089111213[[#This Row],[Traženi iznos sredstava (€)]]*100</f>
        <v>#DIV/0!</v>
      </c>
    </row>
    <row r="11" spans="1:10">
      <c r="A11" s="4"/>
      <c r="B11" s="4"/>
      <c r="C11" s="5"/>
      <c r="D11" s="5"/>
      <c r="E11" s="5"/>
      <c r="F11" s="6">
        <f>(Table51089111213[[#This Row],[Broj bodova -Mirjana Đurić]]+Table51089111213[[#This Row],[Broj bodova - Igor Vučinoć]]+Table51089111213[[#This Row],[Broj bodova -  Slobodan Vuković]])/3</f>
        <v>0</v>
      </c>
      <c r="G11" s="7"/>
      <c r="H11" s="7"/>
      <c r="I11" s="6" t="e">
        <f>Table51089111213[[#This Row],[Odobreni iznos sredstava (€)]]/Table51089111213[[#This Row],[Traženi iznos sredstava (€)]]*100</f>
        <v>#DIV/0!</v>
      </c>
    </row>
    <row r="12" spans="1:10">
      <c r="A12" s="4"/>
      <c r="B12" s="4"/>
      <c r="C12" s="5"/>
      <c r="D12" s="5"/>
      <c r="E12" s="5"/>
      <c r="F12" s="6">
        <f>(Table51089111213[[#This Row],[Broj bodova -Mirjana Đurić]]+Table51089111213[[#This Row],[Broj bodova - Igor Vučinoć]]+Table51089111213[[#This Row],[Broj bodova -  Slobodan Vuković]])/3</f>
        <v>0</v>
      </c>
      <c r="G12" s="7"/>
      <c r="H12" s="7"/>
      <c r="I12" s="6" t="e">
        <f>Table51089111213[[#This Row],[Odobreni iznos sredstava (€)]]/Table51089111213[[#This Row],[Traženi iznos sredstava (€)]]*100</f>
        <v>#DIV/0!</v>
      </c>
    </row>
    <row r="13" spans="1:10">
      <c r="A13" s="4"/>
      <c r="B13" s="4"/>
      <c r="C13" s="5"/>
      <c r="D13" s="5"/>
      <c r="E13" s="5"/>
      <c r="F13" s="6">
        <f>(Table51089111213[[#This Row],[Broj bodova -Mirjana Đurić]]+Table51089111213[[#This Row],[Broj bodova - Igor Vučinoć]]+Table51089111213[[#This Row],[Broj bodova -  Slobodan Vuković]])/3</f>
        <v>0</v>
      </c>
      <c r="G13" s="7"/>
      <c r="H13" s="7"/>
      <c r="I13" s="6" t="e">
        <f>Table51089111213[[#This Row],[Odobreni iznos sredstava (€)]]/Table51089111213[[#This Row],[Traženi iznos sredstava (€)]]*100</f>
        <v>#DIV/0!</v>
      </c>
    </row>
    <row r="14" spans="1:10">
      <c r="A14" s="4"/>
      <c r="B14" s="4"/>
      <c r="C14" s="5"/>
      <c r="D14" s="5"/>
      <c r="E14" s="5"/>
      <c r="F14" s="6">
        <f>(Table51089111213[[#This Row],[Broj bodova -Mirjana Đurić]]+Table51089111213[[#This Row],[Broj bodova - Igor Vučinoć]]+Table51089111213[[#This Row],[Broj bodova -  Slobodan Vuković]])/3</f>
        <v>0</v>
      </c>
      <c r="G14" s="7"/>
      <c r="H14" s="7"/>
      <c r="I14" s="6" t="e">
        <f>Table51089111213[[#This Row],[Odobreni iznos sredstava (€)]]/Table51089111213[[#This Row],[Traženi iznos sredstava (€)]]*100</f>
        <v>#DIV/0!</v>
      </c>
    </row>
    <row r="15" spans="1:10">
      <c r="A15" s="4"/>
      <c r="B15" s="4"/>
      <c r="C15" s="5"/>
      <c r="D15" s="5"/>
      <c r="E15" s="5"/>
      <c r="F15" s="6">
        <f>(Table51089111213[[#This Row],[Broj bodova -Mirjana Đurić]]+Table51089111213[[#This Row],[Broj bodova - Igor Vučinoć]]+Table51089111213[[#This Row],[Broj bodova -  Slobodan Vuković]])/3</f>
        <v>0</v>
      </c>
      <c r="G15" s="7"/>
      <c r="H15" s="7"/>
      <c r="I15" s="6" t="e">
        <f>Table51089111213[[#This Row],[Odobreni iznos sredstava (€)]]/Table51089111213[[#This Row],[Traženi iznos sredstava (€)]]*100</f>
        <v>#DIV/0!</v>
      </c>
    </row>
    <row r="16" spans="1:10">
      <c r="A16" s="4"/>
      <c r="B16" s="4"/>
      <c r="C16" s="5"/>
      <c r="D16" s="5"/>
      <c r="E16" s="5"/>
      <c r="F16" s="6">
        <f>(Table51089111213[[#This Row],[Broj bodova -Mirjana Đurić]]+Table51089111213[[#This Row],[Broj bodova - Igor Vučinoć]]+Table51089111213[[#This Row],[Broj bodova -  Slobodan Vuković]])/3</f>
        <v>0</v>
      </c>
      <c r="G16" s="7"/>
      <c r="H16" s="7"/>
      <c r="I16" s="6" t="e">
        <f>Table51089111213[[#This Row],[Odobreni iznos sredstava (€)]]/Table51089111213[[#This Row],[Traženi iznos sredstava (€)]]*100</f>
        <v>#DIV/0!</v>
      </c>
    </row>
    <row r="17" spans="1:9">
      <c r="A17" s="4"/>
      <c r="B17" s="4"/>
      <c r="C17" s="5"/>
      <c r="D17" s="5"/>
      <c r="E17" s="5"/>
      <c r="F17" s="6">
        <f>(Table51089111213[[#This Row],[Broj bodova -Mirjana Đurić]]+Table51089111213[[#This Row],[Broj bodova - Igor Vučinoć]]+Table51089111213[[#This Row],[Broj bodova -  Slobodan Vuković]])/3</f>
        <v>0</v>
      </c>
      <c r="G17" s="7"/>
      <c r="H17" s="7"/>
      <c r="I17" s="6" t="e">
        <f>Table51089111213[[#This Row],[Odobreni iznos sredstava (€)]]/Table51089111213[[#This Row],[Traženi iznos sredstava (€)]]*100</f>
        <v>#DIV/0!</v>
      </c>
    </row>
    <row r="18" spans="1:9">
      <c r="A18" s="4"/>
      <c r="B18" s="4"/>
      <c r="C18" s="5"/>
      <c r="D18" s="5"/>
      <c r="E18" s="5"/>
      <c r="F18" s="6">
        <f>(Table51089111213[[#This Row],[Broj bodova -Mirjana Đurić]]+Table51089111213[[#This Row],[Broj bodova - Igor Vučinoć]]+Table51089111213[[#This Row],[Broj bodova -  Slobodan Vuković]])/3</f>
        <v>0</v>
      </c>
      <c r="G18" s="7"/>
      <c r="H18" s="7"/>
      <c r="I18" s="6" t="e">
        <f>Table51089111213[[#This Row],[Odobreni iznos sredstava (€)]]/Table51089111213[[#This Row],[Traženi iznos sredstava (€)]]*100</f>
        <v>#DIV/0!</v>
      </c>
    </row>
    <row r="19" spans="1:9">
      <c r="A19" s="4"/>
      <c r="B19" s="4"/>
      <c r="C19" s="5"/>
      <c r="D19" s="5"/>
      <c r="E19" s="5"/>
      <c r="F19" s="6">
        <f>(Table51089111213[[#This Row],[Broj bodova -Mirjana Đurić]]+Table51089111213[[#This Row],[Broj bodova - Igor Vučinoć]]+Table51089111213[[#This Row],[Broj bodova -  Slobodan Vuković]])/3</f>
        <v>0</v>
      </c>
      <c r="G19" s="7"/>
      <c r="H19" s="7"/>
      <c r="I19" s="6" t="e">
        <f>Table51089111213[[#This Row],[Odobreni iznos sredstava (€)]]/Table51089111213[[#This Row],[Traženi iznos sredstava (€)]]*100</f>
        <v>#DIV/0!</v>
      </c>
    </row>
    <row r="20" spans="1:9">
      <c r="A20" s="4"/>
      <c r="B20" s="4"/>
      <c r="C20" s="5"/>
      <c r="D20" s="5"/>
      <c r="E20" s="5"/>
      <c r="F20" s="6">
        <f>(Table51089111213[[#This Row],[Broj bodova -Mirjana Đurić]]+Table51089111213[[#This Row],[Broj bodova - Igor Vučinoć]]+Table51089111213[[#This Row],[Broj bodova -  Slobodan Vuković]])/3</f>
        <v>0</v>
      </c>
      <c r="G20" s="7"/>
      <c r="H20" s="7"/>
      <c r="I20" s="6" t="e">
        <f>Table51089111213[[#This Row],[Odobreni iznos sredstava (€)]]/Table51089111213[[#This Row],[Traženi iznos sredstava (€)]]*100</f>
        <v>#DIV/0!</v>
      </c>
    </row>
    <row r="21" spans="1:9">
      <c r="A21" s="4"/>
      <c r="B21" s="4"/>
      <c r="C21" s="5"/>
      <c r="D21" s="5"/>
      <c r="E21" s="5"/>
      <c r="F21" s="6">
        <f>(Table51089111213[[#This Row],[Broj bodova -Mirjana Đurić]]+Table51089111213[[#This Row],[Broj bodova - Igor Vučinoć]]+Table51089111213[[#This Row],[Broj bodova -  Slobodan Vuković]])/3</f>
        <v>0</v>
      </c>
      <c r="G21" s="7"/>
      <c r="H21" s="7"/>
      <c r="I21" s="6" t="e">
        <f>Table51089111213[[#This Row],[Odobreni iznos sredstava (€)]]/Table51089111213[[#This Row],[Traženi iznos sredstava (€)]]*100</f>
        <v>#DIV/0!</v>
      </c>
    </row>
    <row r="22" spans="1:9">
      <c r="A22" s="4"/>
      <c r="B22" s="4"/>
      <c r="C22" s="5"/>
      <c r="D22" s="5"/>
      <c r="E22" s="5"/>
      <c r="F22" s="6">
        <f>(Table51089111213[[#This Row],[Broj bodova -Mirjana Đurić]]+Table51089111213[[#This Row],[Broj bodova - Igor Vučinoć]]+Table51089111213[[#This Row],[Broj bodova -  Slobodan Vuković]])/3</f>
        <v>0</v>
      </c>
      <c r="G22" s="7"/>
      <c r="H22" s="7"/>
      <c r="I22" s="6" t="e">
        <f>Table51089111213[[#This Row],[Odobreni iznos sredstava (€)]]/Table51089111213[[#This Row],[Traženi iznos sredstava (€)]]*100</f>
        <v>#DIV/0!</v>
      </c>
    </row>
    <row r="23" spans="1:9">
      <c r="A23" s="4"/>
      <c r="B23" s="4"/>
      <c r="C23" s="5"/>
      <c r="D23" s="5"/>
      <c r="E23" s="5"/>
      <c r="F23" s="6">
        <f>(Table51089111213[[#This Row],[Broj bodova -Mirjana Đurić]]+Table51089111213[[#This Row],[Broj bodova - Igor Vučinoć]]+Table51089111213[[#This Row],[Broj bodova -  Slobodan Vuković]])/3</f>
        <v>0</v>
      </c>
      <c r="G23" s="7"/>
      <c r="H23" s="7"/>
      <c r="I23" s="6" t="e">
        <f>Table51089111213[[#This Row],[Odobreni iznos sredstava (€)]]/Table51089111213[[#This Row],[Traženi iznos sredstava (€)]]*100</f>
        <v>#DIV/0!</v>
      </c>
    </row>
    <row r="24" spans="1:9">
      <c r="A24" s="4"/>
      <c r="B24" s="4"/>
      <c r="C24" s="5"/>
      <c r="D24" s="5"/>
      <c r="E24" s="5"/>
      <c r="F24" s="6">
        <f>(Table51089111213[[#This Row],[Broj bodova -Mirjana Đurić]]+Table51089111213[[#This Row],[Broj bodova - Igor Vučinoć]]+Table51089111213[[#This Row],[Broj bodova -  Slobodan Vuković]])/3</f>
        <v>0</v>
      </c>
      <c r="G24" s="7"/>
      <c r="H24" s="7"/>
      <c r="I24" s="6" t="e">
        <f>Table51089111213[[#This Row],[Odobreni iznos sredstava (€)]]/Table51089111213[[#This Row],[Traženi iznos sredstava (€)]]*100</f>
        <v>#DIV/0!</v>
      </c>
    </row>
    <row r="25" spans="1:9">
      <c r="A25" s="4"/>
      <c r="B25" s="4"/>
      <c r="C25" s="5"/>
      <c r="D25" s="5"/>
      <c r="E25" s="5"/>
      <c r="F25" s="6">
        <f>(Table51089111213[[#This Row],[Broj bodova -Mirjana Đurić]]+Table51089111213[[#This Row],[Broj bodova - Igor Vučinoć]]+Table51089111213[[#This Row],[Broj bodova -  Slobodan Vuković]])/3</f>
        <v>0</v>
      </c>
      <c r="G25" s="7"/>
      <c r="H25" s="7"/>
      <c r="I25" s="6" t="e">
        <f>Table51089111213[[#This Row],[Odobreni iznos sredstava (€)]]/Table51089111213[[#This Row],[Traženi iznos sredstava (€)]]*100</f>
        <v>#DIV/0!</v>
      </c>
    </row>
    <row r="26" spans="1:9">
      <c r="A26" s="4"/>
      <c r="B26" s="4"/>
      <c r="C26" s="5"/>
      <c r="D26" s="5"/>
      <c r="E26" s="5"/>
      <c r="F26" s="6">
        <f>(Table51089111213[[#This Row],[Broj bodova -Mirjana Đurić]]+Table51089111213[[#This Row],[Broj bodova - Igor Vučinoć]]+Table51089111213[[#This Row],[Broj bodova -  Slobodan Vuković]])/3</f>
        <v>0</v>
      </c>
      <c r="G26" s="7"/>
      <c r="H26" s="7"/>
      <c r="I26" s="6" t="e">
        <f>Table51089111213[[#This Row],[Odobreni iznos sredstava (€)]]/Table51089111213[[#This Row],[Traženi iznos sredstava (€)]]*100</f>
        <v>#DIV/0!</v>
      </c>
    </row>
    <row r="27" spans="1:9">
      <c r="A27" s="4"/>
      <c r="B27" s="4"/>
      <c r="C27" s="5"/>
      <c r="D27" s="5"/>
      <c r="E27" s="5"/>
      <c r="F27" s="6">
        <f>(Table51089111213[[#This Row],[Broj bodova -Mirjana Đurić]]+Table51089111213[[#This Row],[Broj bodova - Igor Vučinoć]]+Table51089111213[[#This Row],[Broj bodova -  Slobodan Vuković]])/3</f>
        <v>0</v>
      </c>
      <c r="G27" s="7"/>
      <c r="H27" s="7"/>
      <c r="I27" s="6" t="e">
        <f>Table51089111213[[#This Row],[Odobreni iznos sredstava (€)]]/Table51089111213[[#This Row],[Traženi iznos sredstava (€)]]*100</f>
        <v>#DIV/0!</v>
      </c>
    </row>
    <row r="28" spans="1:9">
      <c r="A28" s="4"/>
      <c r="B28" s="4"/>
      <c r="C28" s="5"/>
      <c r="D28" s="5"/>
      <c r="E28" s="5"/>
      <c r="F28" s="6">
        <f>(Table51089111213[[#This Row],[Broj bodova -Mirjana Đurić]]+Table51089111213[[#This Row],[Broj bodova - Igor Vučinoć]]+Table51089111213[[#This Row],[Broj bodova -  Slobodan Vuković]])/3</f>
        <v>0</v>
      </c>
      <c r="G28" s="7"/>
      <c r="H28" s="7"/>
      <c r="I28" s="6" t="e">
        <f>Table51089111213[[#This Row],[Odobreni iznos sredstava (€)]]/Table51089111213[[#This Row],[Traženi iznos sredstava (€)]]*100</f>
        <v>#DIV/0!</v>
      </c>
    </row>
    <row r="29" spans="1:9">
      <c r="A29" s="4"/>
      <c r="B29" s="4"/>
      <c r="C29" s="5"/>
      <c r="D29" s="5"/>
      <c r="E29" s="5"/>
      <c r="F29" s="6">
        <f>(Table51089111213[[#This Row],[Broj bodova -Mirjana Đurić]]+Table51089111213[[#This Row],[Broj bodova - Igor Vučinoć]]+Table51089111213[[#This Row],[Broj bodova -  Slobodan Vuković]])/3</f>
        <v>0</v>
      </c>
      <c r="G29" s="7"/>
      <c r="H29" s="7"/>
      <c r="I29" s="6" t="e">
        <f>Table51089111213[[#This Row],[Odobreni iznos sredstava (€)]]/Table51089111213[[#This Row],[Traženi iznos sredstava (€)]]*100</f>
        <v>#DIV/0!</v>
      </c>
    </row>
    <row r="30" spans="1:9">
      <c r="A30" s="4"/>
      <c r="B30" s="4"/>
      <c r="C30" s="5"/>
      <c r="D30" s="5"/>
      <c r="E30" s="5"/>
      <c r="F30" s="6">
        <f>(Table51089111213[[#This Row],[Broj bodova -Mirjana Đurić]]+Table51089111213[[#This Row],[Broj bodova - Igor Vučinoć]]+Table51089111213[[#This Row],[Broj bodova -  Slobodan Vuković]])/3</f>
        <v>0</v>
      </c>
      <c r="G30" s="7"/>
      <c r="H30" s="7"/>
      <c r="I30" s="6" t="e">
        <f>Table51089111213[[#This Row],[Odobreni iznos sredstava (€)]]/Table51089111213[[#This Row],[Traženi iznos sredstava (€)]]*100</f>
        <v>#DIV/0!</v>
      </c>
    </row>
    <row r="31" spans="1:9">
      <c r="A31" s="4"/>
      <c r="B31" s="4"/>
      <c r="C31" s="5"/>
      <c r="D31" s="5"/>
      <c r="E31" s="5"/>
      <c r="F31" s="6">
        <f>(Table51089111213[[#This Row],[Broj bodova -Mirjana Đurić]]+Table51089111213[[#This Row],[Broj bodova - Igor Vučinoć]]+Table51089111213[[#This Row],[Broj bodova -  Slobodan Vuković]])/3</f>
        <v>0</v>
      </c>
      <c r="G31" s="7"/>
      <c r="H31" s="7"/>
      <c r="I31" s="6" t="e">
        <f>Table51089111213[[#This Row],[Odobreni iznos sredstava (€)]]/Table51089111213[[#This Row],[Traženi iznos sredstava (€)]]*100</f>
        <v>#DIV/0!</v>
      </c>
    </row>
    <row r="32" spans="1:9">
      <c r="A32" s="4"/>
      <c r="B32" s="4"/>
      <c r="C32" s="5"/>
      <c r="D32" s="5"/>
      <c r="E32" s="5"/>
      <c r="F32" s="6">
        <f>(Table51089111213[[#This Row],[Broj bodova -Mirjana Đurić]]+Table51089111213[[#This Row],[Broj bodova - Igor Vučinoć]]+Table51089111213[[#This Row],[Broj bodova -  Slobodan Vuković]])/3</f>
        <v>0</v>
      </c>
      <c r="G32" s="7"/>
      <c r="H32" s="7"/>
      <c r="I32" s="6" t="e">
        <f>Table51089111213[[#This Row],[Odobreni iznos sredstava (€)]]/Table51089111213[[#This Row],[Traženi iznos sredstava (€)]]*100</f>
        <v>#DIV/0!</v>
      </c>
    </row>
    <row r="33" spans="1:9">
      <c r="A33" s="4"/>
      <c r="B33" s="4"/>
      <c r="C33" s="5"/>
      <c r="D33" s="5"/>
      <c r="E33" s="5"/>
      <c r="F33" s="6">
        <f>(Table51089111213[[#This Row],[Broj bodova -Mirjana Đurić]]+Table51089111213[[#This Row],[Broj bodova - Igor Vučinoć]]+Table51089111213[[#This Row],[Broj bodova -  Slobodan Vuković]])/3</f>
        <v>0</v>
      </c>
      <c r="G33" s="7"/>
      <c r="H33" s="7"/>
      <c r="I33" s="6" t="e">
        <f>Table51089111213[[#This Row],[Odobreni iznos sredstava (€)]]/Table51089111213[[#This Row],[Traženi iznos sredstava (€)]]*100</f>
        <v>#DIV/0!</v>
      </c>
    </row>
    <row r="34" spans="1:9">
      <c r="A34" s="4"/>
      <c r="B34" s="4"/>
      <c r="C34" s="5"/>
      <c r="D34" s="5"/>
      <c r="E34" s="5"/>
      <c r="F34" s="6">
        <f>(Table51089111213[[#This Row],[Broj bodova -Mirjana Đurić]]+Table51089111213[[#This Row],[Broj bodova - Igor Vučinoć]]+Table51089111213[[#This Row],[Broj bodova -  Slobodan Vuković]])/3</f>
        <v>0</v>
      </c>
      <c r="G34" s="7"/>
      <c r="H34" s="7"/>
      <c r="I34" s="6" t="e">
        <f>Table51089111213[[#This Row],[Odobreni iznos sredstava (€)]]/Table51089111213[[#This Row],[Traženi iznos sredstava (€)]]*100</f>
        <v>#DIV/0!</v>
      </c>
    </row>
    <row r="35" spans="1:9">
      <c r="A35" s="4"/>
      <c r="B35" s="4"/>
      <c r="C35" s="5"/>
      <c r="D35" s="5"/>
      <c r="E35" s="5"/>
      <c r="F35" s="6">
        <f>(Table51089111213[[#This Row],[Broj bodova -Mirjana Đurić]]+Table51089111213[[#This Row],[Broj bodova - Igor Vučinoć]]+Table51089111213[[#This Row],[Broj bodova -  Slobodan Vuković]])/3</f>
        <v>0</v>
      </c>
      <c r="G35" s="7"/>
      <c r="H35" s="7"/>
      <c r="I35" s="6" t="e">
        <f>Table51089111213[[#This Row],[Odobreni iznos sredstava (€)]]/Table51089111213[[#This Row],[Traženi iznos sredstava (€)]]*100</f>
        <v>#DIV/0!</v>
      </c>
    </row>
    <row r="36" spans="1:9">
      <c r="A36" s="4"/>
      <c r="B36" s="4"/>
      <c r="C36" s="5"/>
      <c r="D36" s="5"/>
      <c r="E36" s="5"/>
      <c r="F36" s="6">
        <f>(Table51089111213[[#This Row],[Broj bodova -Mirjana Đurić]]+Table51089111213[[#This Row],[Broj bodova - Igor Vučinoć]]+Table51089111213[[#This Row],[Broj bodova -  Slobodan Vuković]])/3</f>
        <v>0</v>
      </c>
      <c r="G36" s="7"/>
      <c r="H36" s="7"/>
      <c r="I36" s="6" t="e">
        <f>Table51089111213[[#This Row],[Odobreni iznos sredstava (€)]]/Table51089111213[[#This Row],[Traženi iznos sredstava (€)]]*100</f>
        <v>#DIV/0!</v>
      </c>
    </row>
    <row r="37" spans="1:9">
      <c r="A37" s="4"/>
      <c r="B37" s="4"/>
      <c r="C37" s="5"/>
      <c r="D37" s="5"/>
      <c r="E37" s="5"/>
      <c r="F37" s="6">
        <f>(Table51089111213[[#This Row],[Broj bodova -Mirjana Đurić]]+Table51089111213[[#This Row],[Broj bodova - Igor Vučinoć]]+Table51089111213[[#This Row],[Broj bodova -  Slobodan Vuković]])/3</f>
        <v>0</v>
      </c>
      <c r="G37" s="7"/>
      <c r="H37" s="7"/>
      <c r="I37" s="6" t="e">
        <f>Table51089111213[[#This Row],[Odobreni iznos sredstava (€)]]/Table51089111213[[#This Row],[Traženi iznos sredstava (€)]]*100</f>
        <v>#DIV/0!</v>
      </c>
    </row>
    <row r="38" spans="1:9">
      <c r="A38" s="4"/>
      <c r="B38" s="4"/>
      <c r="C38" s="5"/>
      <c r="D38" s="5"/>
      <c r="E38" s="5"/>
      <c r="F38" s="6">
        <f>(Table51089111213[[#This Row],[Broj bodova -Mirjana Đurić]]+Table51089111213[[#This Row],[Broj bodova - Igor Vučinoć]]+Table51089111213[[#This Row],[Broj bodova -  Slobodan Vuković]])/3</f>
        <v>0</v>
      </c>
      <c r="G38" s="7"/>
      <c r="H38" s="7"/>
      <c r="I38" s="6" t="e">
        <f>Table51089111213[[#This Row],[Odobreni iznos sredstava (€)]]/Table51089111213[[#This Row],[Traženi iznos sredstava (€)]]*100</f>
        <v>#DIV/0!</v>
      </c>
    </row>
    <row r="39" spans="1:9">
      <c r="A39" s="4"/>
      <c r="B39" s="4"/>
      <c r="C39" s="5"/>
      <c r="D39" s="5"/>
      <c r="E39" s="5"/>
      <c r="F39" s="6">
        <f>(Table51089111213[[#This Row],[Broj bodova -Mirjana Đurić]]+Table51089111213[[#This Row],[Broj bodova - Igor Vučinoć]]+Table51089111213[[#This Row],[Broj bodova -  Slobodan Vuković]])/3</f>
        <v>0</v>
      </c>
      <c r="G39" s="7"/>
      <c r="H39" s="7"/>
      <c r="I39" s="6" t="e">
        <f>Table51089111213[[#This Row],[Odobreni iznos sredstava (€)]]/Table51089111213[[#This Row],[Traženi iznos sredstava (€)]]*100</f>
        <v>#DIV/0!</v>
      </c>
    </row>
    <row r="40" spans="1:9">
      <c r="A40" s="4"/>
      <c r="B40" s="4"/>
      <c r="C40" s="5"/>
      <c r="D40" s="5"/>
      <c r="E40" s="5"/>
      <c r="F40" s="6">
        <f>(Table51089111213[[#This Row],[Broj bodova -Mirjana Đurić]]+Table51089111213[[#This Row],[Broj bodova - Igor Vučinoć]]+Table51089111213[[#This Row],[Broj bodova -  Slobodan Vuković]])/3</f>
        <v>0</v>
      </c>
      <c r="G40" s="7"/>
      <c r="H40" s="7"/>
      <c r="I40" s="6" t="e">
        <f>Table51089111213[[#This Row],[Odobreni iznos sredstava (€)]]/Table51089111213[[#This Row],[Traženi iznos sredstava (€)]]*100</f>
        <v>#DIV/0!</v>
      </c>
    </row>
    <row r="41" spans="1:9">
      <c r="A41" s="4"/>
      <c r="B41" s="4"/>
      <c r="C41" s="5"/>
      <c r="D41" s="5"/>
      <c r="E41" s="5"/>
      <c r="F41" s="6">
        <f>(Table51089111213[[#This Row],[Broj bodova -Mirjana Đurić]]+Table51089111213[[#This Row],[Broj bodova - Igor Vučinoć]]+Table51089111213[[#This Row],[Broj bodova -  Slobodan Vuković]])/3</f>
        <v>0</v>
      </c>
      <c r="G41" s="7"/>
      <c r="H41" s="7"/>
      <c r="I41" s="6" t="e">
        <f>Table51089111213[[#This Row],[Odobreni iznos sredstava (€)]]/Table51089111213[[#This Row],[Traženi iznos sredstava (€)]]*100</f>
        <v>#DIV/0!</v>
      </c>
    </row>
    <row r="42" spans="1:9">
      <c r="A42" s="4"/>
      <c r="B42" s="4"/>
      <c r="C42" s="5"/>
      <c r="D42" s="5"/>
      <c r="E42" s="5"/>
      <c r="F42" s="6">
        <f>(Table51089111213[[#This Row],[Broj bodova -Mirjana Đurić]]+Table51089111213[[#This Row],[Broj bodova - Igor Vučinoć]]+Table51089111213[[#This Row],[Broj bodova -  Slobodan Vuković]])/3</f>
        <v>0</v>
      </c>
      <c r="G42" s="7"/>
      <c r="H42" s="7"/>
      <c r="I42" s="6" t="e">
        <f>Table51089111213[[#This Row],[Odobreni iznos sredstava (€)]]/Table51089111213[[#This Row],[Traženi iznos sredstava (€)]]*100</f>
        <v>#DIV/0!</v>
      </c>
    </row>
    <row r="43" spans="1:9">
      <c r="A43" s="4"/>
      <c r="B43" s="4"/>
      <c r="C43" s="5"/>
      <c r="D43" s="5"/>
      <c r="E43" s="5"/>
      <c r="F43" s="6">
        <f>(Table51089111213[[#This Row],[Broj bodova -Mirjana Đurić]]+Table51089111213[[#This Row],[Broj bodova - Igor Vučinoć]]+Table51089111213[[#This Row],[Broj bodova -  Slobodan Vuković]])/3</f>
        <v>0</v>
      </c>
      <c r="G43" s="7"/>
      <c r="H43" s="7"/>
      <c r="I43" s="6" t="e">
        <f>Table51089111213[[#This Row],[Odobreni iznos sredstava (€)]]/Table51089111213[[#This Row],[Traženi iznos sredstava (€)]]*100</f>
        <v>#DIV/0!</v>
      </c>
    </row>
    <row r="44" spans="1:9">
      <c r="A44" s="4"/>
      <c r="B44" s="4"/>
      <c r="C44" s="5"/>
      <c r="D44" s="5"/>
      <c r="E44" s="5"/>
      <c r="F44" s="6">
        <f>(Table51089111213[[#This Row],[Broj bodova -Mirjana Đurić]]+Table51089111213[[#This Row],[Broj bodova - Igor Vučinoć]]+Table51089111213[[#This Row],[Broj bodova -  Slobodan Vuković]])/3</f>
        <v>0</v>
      </c>
      <c r="G44" s="7"/>
      <c r="H44" s="7"/>
      <c r="I44" s="6" t="e">
        <f>Table51089111213[[#This Row],[Odobreni iznos sredstava (€)]]/Table51089111213[[#This Row],[Traženi iznos sredstava (€)]]*100</f>
        <v>#DIV/0!</v>
      </c>
    </row>
    <row r="45" spans="1:9">
      <c r="A45" s="4"/>
      <c r="B45" s="4"/>
      <c r="C45" s="5"/>
      <c r="D45" s="5"/>
      <c r="E45" s="5"/>
      <c r="F45" s="6">
        <f>(Table51089111213[[#This Row],[Broj bodova -Mirjana Đurić]]+Table51089111213[[#This Row],[Broj bodova - Igor Vučinoć]]+Table51089111213[[#This Row],[Broj bodova -  Slobodan Vuković]])/3</f>
        <v>0</v>
      </c>
      <c r="G45" s="7"/>
      <c r="H45" s="7"/>
      <c r="I45" s="6" t="e">
        <f>Table51089111213[[#This Row],[Odobreni iznos sredstava (€)]]/Table51089111213[[#This Row],[Traženi iznos sredstava (€)]]*100</f>
        <v>#DIV/0!</v>
      </c>
    </row>
    <row r="46" spans="1:9">
      <c r="A46" s="4"/>
      <c r="B46" s="4"/>
      <c r="C46" s="5"/>
      <c r="D46" s="5"/>
      <c r="E46" s="5"/>
      <c r="F46" s="6">
        <f>(Table51089111213[[#This Row],[Broj bodova -Mirjana Đurić]]+Table51089111213[[#This Row],[Broj bodova - Igor Vučinoć]]+Table51089111213[[#This Row],[Broj bodova -  Slobodan Vuković]])/3</f>
        <v>0</v>
      </c>
      <c r="G46" s="7"/>
      <c r="H46" s="7"/>
      <c r="I46" s="6" t="e">
        <f>Table51089111213[[#This Row],[Odobreni iznos sredstava (€)]]/Table51089111213[[#This Row],[Traženi iznos sredstava (€)]]*100</f>
        <v>#DIV/0!</v>
      </c>
    </row>
    <row r="47" spans="1:9">
      <c r="A47" s="4"/>
      <c r="B47" s="4"/>
      <c r="C47" s="5"/>
      <c r="D47" s="5"/>
      <c r="E47" s="5"/>
      <c r="F47" s="6">
        <f>(Table51089111213[[#This Row],[Broj bodova -Mirjana Đurić]]+Table51089111213[[#This Row],[Broj bodova - Igor Vučinoć]]+Table51089111213[[#This Row],[Broj bodova -  Slobodan Vuković]])/3</f>
        <v>0</v>
      </c>
      <c r="G47" s="7"/>
      <c r="H47" s="7"/>
      <c r="I47" s="6" t="e">
        <f>Table51089111213[[#This Row],[Odobreni iznos sredstava (€)]]/Table51089111213[[#This Row],[Traženi iznos sredstava (€)]]*100</f>
        <v>#DIV/0!</v>
      </c>
    </row>
    <row r="48" spans="1:9">
      <c r="A48" s="4"/>
      <c r="B48" s="4"/>
      <c r="C48" s="5"/>
      <c r="D48" s="5"/>
      <c r="E48" s="5"/>
      <c r="F48" s="6">
        <f>(Table51089111213[[#This Row],[Broj bodova -Mirjana Đurić]]+Table51089111213[[#This Row],[Broj bodova - Igor Vučinoć]]+Table51089111213[[#This Row],[Broj bodova -  Slobodan Vuković]])/3</f>
        <v>0</v>
      </c>
      <c r="G48" s="7"/>
      <c r="H48" s="7"/>
      <c r="I48" s="6" t="e">
        <f>Table51089111213[[#This Row],[Odobreni iznos sredstava (€)]]/Table51089111213[[#This Row],[Traženi iznos sredstava (€)]]*100</f>
        <v>#DIV/0!</v>
      </c>
    </row>
    <row r="49" spans="1:9">
      <c r="A49" s="4"/>
      <c r="B49" s="4"/>
      <c r="C49" s="5"/>
      <c r="D49" s="5"/>
      <c r="E49" s="5"/>
      <c r="F49" s="6">
        <f>(Table51089111213[[#This Row],[Broj bodova -Mirjana Đurić]]+Table51089111213[[#This Row],[Broj bodova - Igor Vučinoć]]+Table51089111213[[#This Row],[Broj bodova -  Slobodan Vuković]])/3</f>
        <v>0</v>
      </c>
      <c r="G49" s="7"/>
      <c r="H49" s="7"/>
      <c r="I49" s="6" t="e">
        <f>Table51089111213[[#This Row],[Odobreni iznos sredstava (€)]]/Table51089111213[[#This Row],[Traženi iznos sredstava (€)]]*100</f>
        <v>#DIV/0!</v>
      </c>
    </row>
    <row r="50" spans="1:9">
      <c r="A50" s="4"/>
      <c r="B50" s="4"/>
      <c r="C50" s="5"/>
      <c r="D50" s="5"/>
      <c r="E50" s="5"/>
      <c r="F50" s="6">
        <f>(Table51089111213[[#This Row],[Broj bodova -Mirjana Đurić]]+Table51089111213[[#This Row],[Broj bodova - Igor Vučinoć]]+Table51089111213[[#This Row],[Broj bodova -  Slobodan Vuković]])/3</f>
        <v>0</v>
      </c>
      <c r="G50" s="7"/>
      <c r="H50" s="7"/>
      <c r="I50" s="6" t="e">
        <f>Table51089111213[[#This Row],[Odobreni iznos sredstava (€)]]/Table51089111213[[#This Row],[Traženi iznos sredstava (€)]]*100</f>
        <v>#DIV/0!</v>
      </c>
    </row>
    <row r="51" spans="1:9">
      <c r="A51" s="4"/>
      <c r="B51" s="4"/>
      <c r="C51" s="5"/>
      <c r="D51" s="5"/>
      <c r="E51" s="5"/>
      <c r="F51" s="6">
        <f>(Table51089111213[[#This Row],[Broj bodova -Mirjana Đurić]]+Table51089111213[[#This Row],[Broj bodova - Igor Vučinoć]]+Table51089111213[[#This Row],[Broj bodova -  Slobodan Vuković]])/3</f>
        <v>0</v>
      </c>
      <c r="G51" s="7"/>
      <c r="H51" s="7"/>
      <c r="I51" s="6" t="e">
        <f>Table51089111213[[#This Row],[Odobreni iznos sredstava (€)]]/Table51089111213[[#This Row],[Traženi iznos sredstava (€)]]*100</f>
        <v>#DIV/0!</v>
      </c>
    </row>
    <row r="52" spans="1:9">
      <c r="A52" s="4"/>
      <c r="B52" s="4"/>
      <c r="C52" s="5"/>
      <c r="D52" s="5"/>
      <c r="E52" s="5"/>
      <c r="F52" s="6">
        <f>(Table51089111213[[#This Row],[Broj bodova -Mirjana Đurić]]+Table51089111213[[#This Row],[Broj bodova - Igor Vučinoć]]+Table51089111213[[#This Row],[Broj bodova -  Slobodan Vuković]])/3</f>
        <v>0</v>
      </c>
      <c r="G52" s="7"/>
      <c r="H52" s="7"/>
      <c r="I52" s="6" t="e">
        <f>Table51089111213[[#This Row],[Odobreni iznos sredstava (€)]]/Table51089111213[[#This Row],[Traženi iznos sredstava (€)]]*100</f>
        <v>#DIV/0!</v>
      </c>
    </row>
    <row r="53" spans="1:9">
      <c r="A53" s="4"/>
      <c r="B53" s="4"/>
      <c r="C53" s="5"/>
      <c r="D53" s="5"/>
      <c r="E53" s="5"/>
      <c r="F53" s="6">
        <f>(Table51089111213[[#This Row],[Broj bodova -Mirjana Đurić]]+Table51089111213[[#This Row],[Broj bodova - Igor Vučinoć]]+Table51089111213[[#This Row],[Broj bodova -  Slobodan Vuković]])/3</f>
        <v>0</v>
      </c>
      <c r="G53" s="7"/>
      <c r="H53" s="7"/>
      <c r="I53" s="6" t="e">
        <f>Table51089111213[[#This Row],[Odobreni iznos sredstava (€)]]/Table51089111213[[#This Row],[Traženi iznos sredstava (€)]]*100</f>
        <v>#DIV/0!</v>
      </c>
    </row>
    <row r="54" spans="1:9">
      <c r="A54" s="4"/>
      <c r="B54" s="4"/>
      <c r="C54" s="5"/>
      <c r="D54" s="5"/>
      <c r="E54" s="5"/>
      <c r="F54" s="6">
        <f>(Table51089111213[[#This Row],[Broj bodova -Mirjana Đurić]]+Table51089111213[[#This Row],[Broj bodova - Igor Vučinoć]]+Table51089111213[[#This Row],[Broj bodova -  Slobodan Vuković]])/3</f>
        <v>0</v>
      </c>
      <c r="G54" s="7"/>
      <c r="H54" s="7"/>
      <c r="I54" s="6" t="e">
        <f>Table51089111213[[#This Row],[Odobreni iznos sredstava (€)]]/Table51089111213[[#This Row],[Traženi iznos sredstava (€)]]*100</f>
        <v>#DIV/0!</v>
      </c>
    </row>
    <row r="55" spans="1:9">
      <c r="A55" s="4"/>
      <c r="B55" s="4"/>
      <c r="C55" s="5"/>
      <c r="D55" s="5"/>
      <c r="E55" s="5"/>
      <c r="F55" s="6">
        <f>(Table51089111213[[#This Row],[Broj bodova -Mirjana Đurić]]+Table51089111213[[#This Row],[Broj bodova - Igor Vučinoć]]+Table51089111213[[#This Row],[Broj bodova -  Slobodan Vuković]])/3</f>
        <v>0</v>
      </c>
      <c r="G55" s="7"/>
      <c r="H55" s="7"/>
      <c r="I55" s="6" t="e">
        <f>Table51089111213[[#This Row],[Odobreni iznos sredstava (€)]]/Table51089111213[[#This Row],[Traženi iznos sredstava (€)]]*100</f>
        <v>#DIV/0!</v>
      </c>
    </row>
    <row r="56" spans="1:9">
      <c r="A56" s="4"/>
      <c r="B56" s="4"/>
      <c r="C56" s="5"/>
      <c r="D56" s="5"/>
      <c r="E56" s="5"/>
      <c r="F56" s="6">
        <f>(Table51089111213[[#This Row],[Broj bodova -Mirjana Đurić]]+Table51089111213[[#This Row],[Broj bodova - Igor Vučinoć]]+Table51089111213[[#This Row],[Broj bodova -  Slobodan Vuković]])/3</f>
        <v>0</v>
      </c>
      <c r="G56" s="7"/>
      <c r="H56" s="7"/>
      <c r="I56" s="6" t="e">
        <f>Table51089111213[[#This Row],[Odobreni iznos sredstava (€)]]/Table51089111213[[#This Row],[Traženi iznos sredstava (€)]]*100</f>
        <v>#DIV/0!</v>
      </c>
    </row>
    <row r="57" spans="1:9">
      <c r="A57" s="4"/>
      <c r="B57" s="4"/>
      <c r="C57" s="5"/>
      <c r="D57" s="5"/>
      <c r="E57" s="5"/>
      <c r="F57" s="6">
        <f>(Table51089111213[[#This Row],[Broj bodova -Mirjana Đurić]]+Table51089111213[[#This Row],[Broj bodova - Igor Vučinoć]]+Table51089111213[[#This Row],[Broj bodova -  Slobodan Vuković]])/3</f>
        <v>0</v>
      </c>
      <c r="G57" s="7"/>
      <c r="H57" s="7"/>
      <c r="I57" s="6" t="e">
        <f>Table51089111213[[#This Row],[Odobreni iznos sredstava (€)]]/Table51089111213[[#This Row],[Traženi iznos sredstava (€)]]*100</f>
        <v>#DIV/0!</v>
      </c>
    </row>
    <row r="58" spans="1:9">
      <c r="A58" s="4"/>
      <c r="B58" s="4"/>
      <c r="C58" s="5"/>
      <c r="D58" s="5"/>
      <c r="E58" s="5"/>
      <c r="F58" s="6">
        <f>(Table51089111213[[#This Row],[Broj bodova -Mirjana Đurić]]+Table51089111213[[#This Row],[Broj bodova - Igor Vučinoć]]+Table51089111213[[#This Row],[Broj bodova -  Slobodan Vuković]])/3</f>
        <v>0</v>
      </c>
      <c r="G58" s="7"/>
      <c r="H58" s="7"/>
      <c r="I58" s="6" t="e">
        <f>Table51089111213[[#This Row],[Odobreni iznos sredstava (€)]]/Table51089111213[[#This Row],[Traženi iznos sredstava (€)]]*100</f>
        <v>#DIV/0!</v>
      </c>
    </row>
    <row r="59" spans="1:9">
      <c r="A59" s="4"/>
      <c r="B59" s="4"/>
      <c r="C59" s="5"/>
      <c r="D59" s="5"/>
      <c r="E59" s="5"/>
      <c r="F59" s="6">
        <f>(Table51089111213[[#This Row],[Broj bodova -Mirjana Đurić]]+Table51089111213[[#This Row],[Broj bodova - Igor Vučinoć]]+Table51089111213[[#This Row],[Broj bodova -  Slobodan Vuković]])/3</f>
        <v>0</v>
      </c>
      <c r="G59" s="7"/>
      <c r="H59" s="7"/>
      <c r="I59" s="6" t="e">
        <f>Table51089111213[[#This Row],[Odobreni iznos sredstava (€)]]/Table51089111213[[#This Row],[Traženi iznos sredstava (€)]]*100</f>
        <v>#DIV/0!</v>
      </c>
    </row>
    <row r="60" spans="1:9">
      <c r="A60" s="4"/>
      <c r="B60" s="4"/>
      <c r="C60" s="5"/>
      <c r="D60" s="5"/>
      <c r="E60" s="5"/>
      <c r="F60" s="6">
        <f>(Table51089111213[[#This Row],[Broj bodova -Mirjana Đurić]]+Table51089111213[[#This Row],[Broj bodova - Igor Vučinoć]]+Table51089111213[[#This Row],[Broj bodova -  Slobodan Vuković]])/3</f>
        <v>0</v>
      </c>
      <c r="G60" s="7"/>
      <c r="H60" s="7"/>
      <c r="I60" s="6" t="e">
        <f>Table51089111213[[#This Row],[Odobreni iznos sredstava (€)]]/Table51089111213[[#This Row],[Traženi iznos sredstava (€)]]*100</f>
        <v>#DIV/0!</v>
      </c>
    </row>
    <row r="61" spans="1:9">
      <c r="A61" s="4"/>
      <c r="B61" s="4"/>
      <c r="C61" s="5"/>
      <c r="D61" s="5"/>
      <c r="E61" s="5"/>
      <c r="F61" s="6">
        <f>(Table51089111213[[#This Row],[Broj bodova -Mirjana Đurić]]+Table51089111213[[#This Row],[Broj bodova - Igor Vučinoć]]+Table51089111213[[#This Row],[Broj bodova -  Slobodan Vuković]])/3</f>
        <v>0</v>
      </c>
      <c r="G61" s="7"/>
      <c r="H61" s="7"/>
      <c r="I61" s="6" t="e">
        <f>Table51089111213[[#This Row],[Odobreni iznos sredstava (€)]]/Table51089111213[[#This Row],[Traženi iznos sredstava (€)]]*100</f>
        <v>#DIV/0!</v>
      </c>
    </row>
    <row r="62" spans="1:9">
      <c r="A62" s="4"/>
      <c r="B62" s="4"/>
      <c r="C62" s="5"/>
      <c r="D62" s="5"/>
      <c r="E62" s="5"/>
      <c r="F62" s="6">
        <f>(Table51089111213[[#This Row],[Broj bodova -Mirjana Đurić]]+Table51089111213[[#This Row],[Broj bodova - Igor Vučinoć]]+Table51089111213[[#This Row],[Broj bodova -  Slobodan Vuković]])/3</f>
        <v>0</v>
      </c>
      <c r="G62" s="7"/>
      <c r="H62" s="7"/>
      <c r="I62" s="6" t="e">
        <f>Table51089111213[[#This Row],[Odobreni iznos sredstava (€)]]/Table51089111213[[#This Row],[Traženi iznos sredstava (€)]]*100</f>
        <v>#DIV/0!</v>
      </c>
    </row>
    <row r="63" spans="1:9">
      <c r="A63" s="4"/>
      <c r="B63" s="4"/>
      <c r="C63" s="5"/>
      <c r="D63" s="5"/>
      <c r="E63" s="5"/>
      <c r="F63" s="6">
        <f>(Table51089111213[[#This Row],[Broj bodova -Mirjana Đurić]]+Table51089111213[[#This Row],[Broj bodova - Igor Vučinoć]]+Table51089111213[[#This Row],[Broj bodova -  Slobodan Vuković]])/3</f>
        <v>0</v>
      </c>
      <c r="G63" s="7"/>
      <c r="H63" s="7"/>
      <c r="I63" s="6" t="e">
        <f>Table51089111213[[#This Row],[Odobreni iznos sredstava (€)]]/Table51089111213[[#This Row],[Traženi iznos sredstava (€)]]*100</f>
        <v>#DIV/0!</v>
      </c>
    </row>
  </sheetData>
  <mergeCells count="3">
    <mergeCell ref="A1:I1"/>
    <mergeCell ref="A3:I3"/>
    <mergeCell ref="A4:I4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NVO A</vt:lpstr>
      <vt:lpstr>NVO B</vt:lpstr>
      <vt:lpstr>NPO i JU A</vt:lpstr>
      <vt:lpstr>NPO i JU B</vt:lpstr>
      <vt:lpstr>MEDIJI A</vt:lpstr>
      <vt:lpstr>MEDIJI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2016-07-12T11:12:38Z</dcterms:modified>
</cp:coreProperties>
</file>